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CONT\1 Tramitación\Seguimiento y transparencia\Indicadores de transparencia\2022\"/>
    </mc:Choice>
  </mc:AlternateContent>
  <bookViews>
    <workbookView xWindow="432" yWindow="-168" windowWidth="22200" windowHeight="9780"/>
  </bookViews>
  <sheets>
    <sheet name="Contratos" sheetId="1" r:id="rId1"/>
    <sheet name="adjudicatarios" sheetId="2" r:id="rId2"/>
    <sheet name="procedimiento" sheetId="5" r:id="rId3"/>
    <sheet name="Modificaciones" sheetId="6" r:id="rId4"/>
    <sheet name="Datos NO publicar" sheetId="4" state="hidden" r:id="rId5"/>
  </sheets>
  <externalReferences>
    <externalReference r:id="rId6"/>
    <externalReference r:id="rId7"/>
  </externalReferences>
  <definedNames>
    <definedName name="Interesado2012">'[1]Lista desplegable 2012'!$E$1:$E$51</definedName>
    <definedName name="Procedimiento2012">'[1]Lista desplegable 2012'!$B$1:$B$8</definedName>
    <definedName name="SiNo">'[1]Lista desplegable 2012'!$G$1:$G$5</definedName>
    <definedName name="Tipo2012">'[1]Lista desplegable 2012'!$A$1:$A$14</definedName>
    <definedName name="Tramitacion2012">'[1]Lista desplegable 2012'!$C$1:$C$6</definedName>
    <definedName name="Transparencia">'[2]Lista desplegable 2012'!$B$1:$B$8</definedName>
    <definedName name="transparencia1">'[2]Lista desplegable 2012'!$A$1:$A$14</definedName>
  </definedNames>
  <calcPr calcId="152511" calcMode="manual"/>
</workbook>
</file>

<file path=xl/calcChain.xml><?xml version="1.0" encoding="utf-8"?>
<calcChain xmlns="http://schemas.openxmlformats.org/spreadsheetml/2006/main">
  <c r="F25" i="2" l="1"/>
  <c r="F39" i="2"/>
  <c r="F41" i="2"/>
  <c r="F26" i="2"/>
  <c r="F37" i="2"/>
  <c r="F31" i="2"/>
  <c r="F8" i="2"/>
  <c r="F9" i="2"/>
  <c r="F18" i="2"/>
  <c r="F13" i="2"/>
  <c r="F40" i="2"/>
  <c r="F16" i="2"/>
  <c r="F36" i="2"/>
  <c r="F22" i="2"/>
  <c r="F19" i="2"/>
  <c r="F23" i="2"/>
  <c r="F20" i="2"/>
  <c r="F28" i="2"/>
  <c r="F4" i="2"/>
  <c r="F29" i="2"/>
  <c r="F30" i="2"/>
  <c r="F33" i="2"/>
  <c r="F21" i="2"/>
  <c r="F17" i="2"/>
  <c r="F24" i="2"/>
  <c r="F10" i="2"/>
  <c r="F15" i="2"/>
  <c r="F12" i="2"/>
  <c r="F6" i="2"/>
  <c r="F7" i="2"/>
  <c r="F2" i="2"/>
  <c r="F38" i="2"/>
  <c r="F27" i="2"/>
  <c r="F11" i="2"/>
  <c r="F34" i="2"/>
  <c r="F35" i="2"/>
  <c r="F14" i="2"/>
  <c r="F32" i="2"/>
  <c r="F3" i="2"/>
  <c r="F5" i="2"/>
  <c r="R4" i="1"/>
  <c r="R5" i="1"/>
  <c r="R6" i="1"/>
  <c r="R7" i="1"/>
  <c r="R8" i="1"/>
  <c r="R9" i="1"/>
  <c r="R10" i="1"/>
  <c r="R11" i="1"/>
  <c r="R12" i="1"/>
  <c r="R13" i="1"/>
  <c r="R14" i="1"/>
  <c r="R15" i="1"/>
  <c r="R16" i="1"/>
  <c r="R17" i="1"/>
  <c r="R18" i="1"/>
  <c r="R19" i="1"/>
  <c r="R20" i="1"/>
  <c r="R21" i="1"/>
  <c r="R22" i="1"/>
  <c r="R23" i="1"/>
  <c r="R24" i="1"/>
  <c r="R25" i="1"/>
  <c r="R26" i="1"/>
  <c r="R27" i="1"/>
  <c r="R28" i="1"/>
  <c r="R30" i="1"/>
  <c r="R31" i="1"/>
  <c r="R32" i="1"/>
  <c r="R33" i="1"/>
  <c r="R34" i="1"/>
  <c r="R35" i="1"/>
  <c r="R36" i="1"/>
  <c r="R37" i="1"/>
  <c r="R38" i="1"/>
  <c r="R39" i="1"/>
  <c r="R40" i="1"/>
  <c r="R41" i="1"/>
  <c r="R3" i="1"/>
  <c r="R2" i="1"/>
  <c r="H6" i="4" l="1"/>
  <c r="C4" i="5" s="1"/>
  <c r="H7" i="4"/>
  <c r="C5" i="5" s="1"/>
  <c r="H8" i="4"/>
  <c r="H9" i="4"/>
  <c r="H5" i="4"/>
  <c r="C3" i="5" s="1"/>
  <c r="F2" i="4"/>
  <c r="E2" i="4"/>
  <c r="K6" i="4"/>
  <c r="K7" i="4"/>
  <c r="K8" i="4"/>
  <c r="K9" i="4"/>
  <c r="J6" i="4"/>
  <c r="J7" i="4"/>
  <c r="J8" i="4"/>
  <c r="J9" i="4"/>
  <c r="I6" i="4"/>
  <c r="I7" i="4"/>
  <c r="I8" i="4"/>
  <c r="I9" i="4"/>
  <c r="K5" i="4"/>
  <c r="J5" i="4"/>
  <c r="I5" i="4"/>
  <c r="D2" i="4" l="1"/>
  <c r="E4" i="5" l="1"/>
  <c r="E5" i="5"/>
  <c r="E6" i="5"/>
  <c r="E7" i="5"/>
  <c r="E3" i="5"/>
  <c r="F3" i="5"/>
  <c r="F4" i="5"/>
  <c r="F5" i="5"/>
  <c r="F6" i="5"/>
  <c r="F7" i="5"/>
  <c r="C6" i="5"/>
  <c r="C7" i="5"/>
  <c r="C8" i="5" l="1"/>
  <c r="I10" i="4"/>
  <c r="F8" i="5"/>
  <c r="K10" i="4"/>
  <c r="J10" i="4"/>
  <c r="H10" i="4"/>
  <c r="E8" i="5" l="1"/>
  <c r="D4" i="5" l="1"/>
  <c r="D6" i="5"/>
  <c r="D3" i="5"/>
  <c r="D5" i="5"/>
  <c r="D7" i="5"/>
  <c r="D8" i="5" l="1"/>
</calcChain>
</file>

<file path=xl/sharedStrings.xml><?xml version="1.0" encoding="utf-8"?>
<sst xmlns="http://schemas.openxmlformats.org/spreadsheetml/2006/main" count="857" uniqueCount="457">
  <si>
    <t>EXPTE 
2018</t>
  </si>
  <si>
    <t>OBJETO</t>
  </si>
  <si>
    <t xml:space="preserve">Tipo </t>
  </si>
  <si>
    <t>Procedimiento</t>
  </si>
  <si>
    <t>Tramitación</t>
  </si>
  <si>
    <t>Dpto/Sección</t>
  </si>
  <si>
    <t>IMPORTE LICITACIÓN CON IVA</t>
  </si>
  <si>
    <t>RESOLUCION o 
ACUERDO APROBACIÓN</t>
  </si>
  <si>
    <t>RESOLUCION o 
ACUERDO ADJUDICACIÓN</t>
  </si>
  <si>
    <t>Perfil/Platf de Cont inicio exp</t>
  </si>
  <si>
    <t>DOUE</t>
  </si>
  <si>
    <t>Nº 
Licitadores</t>
  </si>
  <si>
    <t>Adjudicatario</t>
  </si>
  <si>
    <t>CIF / DNI</t>
  </si>
  <si>
    <t>Precio Canon</t>
  </si>
  <si>
    <t>Precio de adjudicación 
sin IVA</t>
  </si>
  <si>
    <t>IVA</t>
  </si>
  <si>
    <t>Total adjudicación
con IVA</t>
  </si>
  <si>
    <t>Fecha firma del  contrato</t>
  </si>
  <si>
    <t>Fecha inicio del contrato</t>
  </si>
  <si>
    <t>Plazo de ejecución</t>
  </si>
  <si>
    <t>Vto. Contrato</t>
  </si>
  <si>
    <t>Posibilidad de Prórroga</t>
  </si>
  <si>
    <t>Observaciones</t>
  </si>
  <si>
    <t>Servicios</t>
  </si>
  <si>
    <t>Armonizado</t>
  </si>
  <si>
    <t>Ordinario</t>
  </si>
  <si>
    <t>2 años</t>
  </si>
  <si>
    <t>Sí</t>
  </si>
  <si>
    <t>1 año</t>
  </si>
  <si>
    <t>Abierto Simplificado</t>
  </si>
  <si>
    <t xml:space="preserve">Desarrollo Local </t>
  </si>
  <si>
    <t>si</t>
  </si>
  <si>
    <t>Nuevas Tecnologías</t>
  </si>
  <si>
    <t>3 años</t>
  </si>
  <si>
    <t>Suministros</t>
  </si>
  <si>
    <t>13/18</t>
  </si>
  <si>
    <t>34/18</t>
  </si>
  <si>
    <t>48.1/18</t>
  </si>
  <si>
    <t>48.2/18</t>
  </si>
  <si>
    <t>68/18</t>
  </si>
  <si>
    <t>69/18</t>
  </si>
  <si>
    <t xml:space="preserve">Obras </t>
  </si>
  <si>
    <t>Deportes</t>
  </si>
  <si>
    <t>Negociado S/P</t>
  </si>
  <si>
    <t>Medios de Comunicación</t>
  </si>
  <si>
    <t>1 mes</t>
  </si>
  <si>
    <t>Festejos</t>
  </si>
  <si>
    <t>Policía Local</t>
  </si>
  <si>
    <t>no</t>
  </si>
  <si>
    <t>Mantenimiento</t>
  </si>
  <si>
    <t>Parques y Jardines</t>
  </si>
  <si>
    <t>Cultura</t>
  </si>
  <si>
    <t>1/19</t>
  </si>
  <si>
    <t>2/19</t>
  </si>
  <si>
    <t>3/19</t>
  </si>
  <si>
    <t>4/19</t>
  </si>
  <si>
    <t>6/19</t>
  </si>
  <si>
    <t>7/19</t>
  </si>
  <si>
    <t>9.1/19</t>
  </si>
  <si>
    <t>9.2/19</t>
  </si>
  <si>
    <t>9.3/19</t>
  </si>
  <si>
    <t>13/19</t>
  </si>
  <si>
    <t>14/19</t>
  </si>
  <si>
    <t>15/19</t>
  </si>
  <si>
    <t>16 .1/19</t>
  </si>
  <si>
    <t>16.2/19</t>
  </si>
  <si>
    <t>16.3/19</t>
  </si>
  <si>
    <t>17BIS.1/19</t>
  </si>
  <si>
    <t>17BIS.2/19</t>
  </si>
  <si>
    <t>17BIS.3/19</t>
  </si>
  <si>
    <t>18/19</t>
  </si>
  <si>
    <t>20.1/19</t>
  </si>
  <si>
    <t>20.2/19</t>
  </si>
  <si>
    <t>25/19</t>
  </si>
  <si>
    <t>26/19</t>
  </si>
  <si>
    <t>27bis.1/19</t>
  </si>
  <si>
    <t>27bis.2/19</t>
  </si>
  <si>
    <t>28/19</t>
  </si>
  <si>
    <t>29/19</t>
  </si>
  <si>
    <t>30.1/19</t>
  </si>
  <si>
    <t>30.2/19</t>
  </si>
  <si>
    <t>30.3/19</t>
  </si>
  <si>
    <t>33/19</t>
  </si>
  <si>
    <t>35/19</t>
  </si>
  <si>
    <t>36/19</t>
  </si>
  <si>
    <t>37/19</t>
  </si>
  <si>
    <t>38.1/19</t>
  </si>
  <si>
    <t>38.2/19</t>
  </si>
  <si>
    <t>38.3/19</t>
  </si>
  <si>
    <t>38.4/19</t>
  </si>
  <si>
    <t>38.5/19</t>
  </si>
  <si>
    <t>40/19</t>
  </si>
  <si>
    <t>43/19</t>
  </si>
  <si>
    <t>45/19</t>
  </si>
  <si>
    <t>46/19</t>
  </si>
  <si>
    <t>53/19</t>
  </si>
  <si>
    <t>54./19</t>
  </si>
  <si>
    <t>54.2/19</t>
  </si>
  <si>
    <t>54.3/19</t>
  </si>
  <si>
    <t>55.1/19</t>
  </si>
  <si>
    <t>55.2/19</t>
  </si>
  <si>
    <t>55.3/19</t>
  </si>
  <si>
    <t>56/19</t>
  </si>
  <si>
    <t>57/19</t>
  </si>
  <si>
    <t>58/19</t>
  </si>
  <si>
    <t>64/19</t>
  </si>
  <si>
    <t>65/19</t>
  </si>
  <si>
    <t>66.2/19</t>
  </si>
  <si>
    <t>87.1/19</t>
  </si>
  <si>
    <t>87.2/19</t>
  </si>
  <si>
    <t>87.3/19</t>
  </si>
  <si>
    <t>87.4/19</t>
  </si>
  <si>
    <t>89/19</t>
  </si>
  <si>
    <t>91.1/19</t>
  </si>
  <si>
    <t>91.2/19</t>
  </si>
  <si>
    <t>91.3/19</t>
  </si>
  <si>
    <t>93/19</t>
  </si>
  <si>
    <t>62.2/18</t>
  </si>
  <si>
    <t>Expediente</t>
  </si>
  <si>
    <t>Canón</t>
  </si>
  <si>
    <t>Presupuesto
adjudicación</t>
  </si>
  <si>
    <t>Canon</t>
  </si>
  <si>
    <t>Base</t>
  </si>
  <si>
    <t xml:space="preserve">Total </t>
  </si>
  <si>
    <t>62/19</t>
  </si>
  <si>
    <t>61/19</t>
  </si>
  <si>
    <t>Procedimiento de adjudicación</t>
  </si>
  <si>
    <t>Nº Contratos</t>
  </si>
  <si>
    <t>Importe adjudicación</t>
  </si>
  <si>
    <t>% sobre importe adjudicación</t>
  </si>
  <si>
    <t>Total</t>
  </si>
  <si>
    <t>Año</t>
  </si>
  <si>
    <t>importe de modificación</t>
  </si>
  <si>
    <t>Descripción</t>
  </si>
  <si>
    <t>Carpas diversas fiestas del municipio y de las infraestructuras de Sansestock</t>
  </si>
  <si>
    <t>Res 9/10/20</t>
  </si>
  <si>
    <t>B81590606</t>
  </si>
  <si>
    <t>B88142971</t>
  </si>
  <si>
    <t>Abierto ordinario</t>
  </si>
  <si>
    <t>4 meses</t>
  </si>
  <si>
    <t>A79295291</t>
  </si>
  <si>
    <t>JGL 26/10/21</t>
  </si>
  <si>
    <t>Teodoro del Barrio S.A.</t>
  </si>
  <si>
    <t>A-28416089</t>
  </si>
  <si>
    <t>Cultural Actex S.L.</t>
  </si>
  <si>
    <t>5 años</t>
  </si>
  <si>
    <t>2021/4091 27/08/21</t>
  </si>
  <si>
    <t xml:space="preserve">9 meses </t>
  </si>
  <si>
    <t xml:space="preserve">EXPTE </t>
  </si>
  <si>
    <t>CON 73/08</t>
  </si>
  <si>
    <t>No conlleva gasto para el ayuntamiento</t>
  </si>
  <si>
    <t>CON 25/19</t>
  </si>
  <si>
    <t>Suministro de multicopiadoras en regimen de arrendamiento financiero para el Ayto de Sanse</t>
  </si>
  <si>
    <t>CON 41/09</t>
  </si>
  <si>
    <t>Gestión del Servicio público educativo de la Escuela Infantil Municipal nº 5 (Dehesa Vieja).</t>
  </si>
  <si>
    <t>refuerzo de plantilla de educadoras para afrontar el inclmement de niños como consecuandcia de la reforma de Las Cumbres</t>
  </si>
  <si>
    <t>Abierto Simp. Abreviado</t>
  </si>
  <si>
    <t>JGL 2/11/21</t>
  </si>
  <si>
    <t>Tesorería</t>
  </si>
  <si>
    <t>71/20 L4</t>
  </si>
  <si>
    <t>JGL 10/12/20</t>
  </si>
  <si>
    <t>Instalaciones y Montajes Mondaca Rosado S.L.</t>
  </si>
  <si>
    <t>B21190012</t>
  </si>
  <si>
    <t>octubre 2022</t>
  </si>
  <si>
    <t>1 evento</t>
  </si>
  <si>
    <t>2 eventos más.</t>
  </si>
  <si>
    <t>Columna1</t>
  </si>
  <si>
    <t>Servicio de conservación y mantenimiento de las vías públicas</t>
  </si>
  <si>
    <t>Urbanismo</t>
  </si>
  <si>
    <t>Res 25/10/2020</t>
  </si>
  <si>
    <t>JGL 03/05/2022</t>
  </si>
  <si>
    <t>78/20</t>
  </si>
  <si>
    <t>2 años más</t>
  </si>
  <si>
    <t>Columna2</t>
  </si>
  <si>
    <t>Precios unitarios contenidos en el Anexo nº 1 del PPT, aplicada la baja ofertada por el adjudicatario, de un 25 %.
10.283.431,56 (sin IVA) Prestaciones sujetas a certificaciones
1.064.557,38 (Sin IVA) Prestaciones sujetas a canon.</t>
  </si>
  <si>
    <t>Contrato de servicios consistentes en la inmovilización y retirada de vehículos de la vía pública y su depósito en el depósito municipal de San Sebastián de los Reyes.</t>
  </si>
  <si>
    <t>Res 2021/2266 de 19 de mayo</t>
  </si>
  <si>
    <t>Suministro e instalación de 4 aseos públicos en zonas verdes</t>
  </si>
  <si>
    <t>Res 2021/3773 de 2 de agosto</t>
  </si>
  <si>
    <t>Res 2021/6067 de 7 de diciembre</t>
  </si>
  <si>
    <t>Obra de construcción del nuevo Centro de  Bienestar Social</t>
  </si>
  <si>
    <t>JGL 29/07/2021</t>
  </si>
  <si>
    <t>Res 2022/135 14/01/2022</t>
  </si>
  <si>
    <t>Personal sala TAM</t>
  </si>
  <si>
    <t>Artes Escénicas</t>
  </si>
  <si>
    <t>Resolución 9/8/21</t>
  </si>
  <si>
    <t>Resolución de adjudicación 27/10/21</t>
  </si>
  <si>
    <t xml:space="preserve">Suministro de Licencias y equipos (• Licencias Presto </t>
  </si>
  <si>
    <t>JGL 19/04/22</t>
  </si>
  <si>
    <t xml:space="preserve">Suministro de Licencias y equipos (• Licencias Adobe </t>
  </si>
  <si>
    <t>Redacción Proyecto Club de Campo</t>
  </si>
  <si>
    <t>JGL 9/11/2021</t>
  </si>
  <si>
    <t>Res adj 06/05/2022</t>
  </si>
  <si>
    <t>contrato mixto suministro  y obras de instalación de barandillas  y pasamanos en tres puentes del parque de  los arroyos de San Sebastián de los Reyes.</t>
  </si>
  <si>
    <t>Mixtos</t>
  </si>
  <si>
    <t>Reducida</t>
  </si>
  <si>
    <t>JGL 19/10/21</t>
  </si>
  <si>
    <t>2021/6298 21/12/21</t>
  </si>
  <si>
    <t xml:space="preserve">servicio de acceso y control de sala para el aula de estudio y mediateca del centro joven de San Sebastián de los Reyes </t>
  </si>
  <si>
    <t>Juventud</t>
  </si>
  <si>
    <t>2021/5596 de 16/11/21</t>
  </si>
  <si>
    <t>JGL 22/02/22</t>
  </si>
  <si>
    <t>Servicio de iguala veterinaria en la que se cubran las necesidades de los 2 animales caninos que prestan servicio en la unidad canina de la policía local de San Sebastián de los Reyes</t>
  </si>
  <si>
    <t>A. SIMP. ABREVIADO/REDUCIDO</t>
  </si>
  <si>
    <t>JGL 01/02/22</t>
  </si>
  <si>
    <t>servicio edición y grabación de videos con destino a la unidad de medios audiovisuales y Canal Norte Digital.</t>
  </si>
  <si>
    <t>2021/6165 15/12/21</t>
  </si>
  <si>
    <t>JGL  01/03/22</t>
  </si>
  <si>
    <t xml:space="preserve">servicio de redacción de proyecto, dirección facultativa, y coordinación de seguridad y salud para las obras cubrición de pistas escolares Lote 1 </t>
  </si>
  <si>
    <t>Res16/11/21</t>
  </si>
  <si>
    <t>Res 30/12/21</t>
  </si>
  <si>
    <t>servicio de redacción de proyecto, dirección facultativa, y coordinación de seguridad y salud para las obras cubrición de pistas escolares Lote 2</t>
  </si>
  <si>
    <t>Res16/11/22</t>
  </si>
  <si>
    <t>servicio de redacción de proyecto, dirección facultativa, y coordinación de seguridad y salud para las obras cubrición de pistas escolares Lote 3</t>
  </si>
  <si>
    <t>Res16/11/23</t>
  </si>
  <si>
    <t>servicio de redacción de proyecto, dirección facultativa, y coordinación de seguridad y salud para las obras cubrición de pistas escolares Lote 4</t>
  </si>
  <si>
    <t>Res16/11/24</t>
  </si>
  <si>
    <t>97/21 L1</t>
  </si>
  <si>
    <t>servicios de Seguros Privados del Ayuntamiento de San Sebastián de los Reyes</t>
  </si>
  <si>
    <t>Contratación</t>
  </si>
  <si>
    <t>Res 5903/2021 de 26 de noviembre</t>
  </si>
  <si>
    <t>JGL 2 de marzo de 2022</t>
  </si>
  <si>
    <t>97/21 L2</t>
  </si>
  <si>
    <t>97/21 L3</t>
  </si>
  <si>
    <t>97/21 L4</t>
  </si>
  <si>
    <t>Suministro y montaje de pantallas LED en los marcadores de varias instalaciones deportivas municipales</t>
  </si>
  <si>
    <t>JGL de 09 de noviembre 2021</t>
  </si>
  <si>
    <t>Res 2022/2580 27 de mayo de 2022</t>
  </si>
  <si>
    <t>DF obra de suministro y montaje de césped artificial de campos de fútbol</t>
  </si>
  <si>
    <t>Res 2021/5869 de 25 de noviembre</t>
  </si>
  <si>
    <t>Res 2021/6413 de 30 de diciembre</t>
  </si>
  <si>
    <t>Servicio de limpieza e higienización de material de montaña del aula de tiempo libre, material del aula de actividad física y material didáctico y de psicomotricidad</t>
  </si>
  <si>
    <t>JGL 22/02/2022</t>
  </si>
  <si>
    <t>JGL 26/04/2022</t>
  </si>
  <si>
    <t>dirección Facultativa y Coordinación de Seguridad y Salud de la actuación Proyecto de Mejora de Zonas Verdes y Otros Espacios Libres del Barrio Tempranales.</t>
  </si>
  <si>
    <t>Res 2021/5870 de 25 de noviembre</t>
  </si>
  <si>
    <t>Res 2021/6414 de 30 de diciembre</t>
  </si>
  <si>
    <t>servicio de edición de la publicacion municipal “la plaza de la constitución</t>
  </si>
  <si>
    <t>JGL 10/02/22</t>
  </si>
  <si>
    <t>JGL 03/05/22</t>
  </si>
  <si>
    <t>servicio de cesión de reses para exhibición pública y espectáculos taurinos populares que se desarrollarán durante las fiestas en honor al Stmo. Cristo de los Remedios y durante las fiestas patronales de San Sebastián mártir.</t>
  </si>
  <si>
    <t>2021/6411 30/12/21</t>
  </si>
  <si>
    <t>2022/144 14/01/22</t>
  </si>
  <si>
    <t>113/21 L1</t>
  </si>
  <si>
    <t>Prestamo para financiación de inversiones 2022. a tipo fijo.</t>
  </si>
  <si>
    <t>Privado</t>
  </si>
  <si>
    <t>Negociado C/P</t>
  </si>
  <si>
    <t>JGL 8/3/22</t>
  </si>
  <si>
    <t>JGL 26/4/22</t>
  </si>
  <si>
    <t>Obras de construcción de un complejo deportivo para la práctica del rugby en SS de los Reyes</t>
  </si>
  <si>
    <t>JGL 1/02/22</t>
  </si>
  <si>
    <t>JGL 31/05/22</t>
  </si>
  <si>
    <t>Servicio de coordinación pedagógica y dinamización de la escuela de animación y educación infantil y juvenil en el tiempo libre y de información y participación juvenil dirigido a adolescentes y jóvenes del municipio</t>
  </si>
  <si>
    <t>Valoriza Servicios Medioambiantales</t>
  </si>
  <si>
    <t>A28760692</t>
  </si>
  <si>
    <t>Lorke Systems, S.L.</t>
  </si>
  <si>
    <t>B95285292</t>
  </si>
  <si>
    <t>4 semanas</t>
  </si>
  <si>
    <t>Proforma Ejecución de Obras y Restauraciones SL</t>
  </si>
  <si>
    <t>B13434246</t>
  </si>
  <si>
    <t>10 meses</t>
  </si>
  <si>
    <t>MEG, S.L.</t>
  </si>
  <si>
    <t>B47535448</t>
  </si>
  <si>
    <t>DISINFOR S.L.</t>
  </si>
  <si>
    <t>B78949799</t>
  </si>
  <si>
    <t>10 DIAS</t>
  </si>
  <si>
    <t>Hermoso &amp; Heimannsfeld Arquitectos S.L.P</t>
  </si>
  <si>
    <t>B-83375113</t>
  </si>
  <si>
    <t>Forjas Estilo Español, S.A</t>
  </si>
  <si>
    <t>90 dias naturales</t>
  </si>
  <si>
    <t>Unblock Creativity S.L.</t>
  </si>
  <si>
    <t>B87196655</t>
  </si>
  <si>
    <t>1 año.</t>
  </si>
  <si>
    <t>H. Veterinario Sierra de Madrid</t>
  </si>
  <si>
    <t>B81559171</t>
  </si>
  <si>
    <t>Pentaprixma Design S.L.U</t>
  </si>
  <si>
    <t>B85349843</t>
  </si>
  <si>
    <t>IMASA ASESORES, S.L.</t>
  </si>
  <si>
    <t xml:space="preserve"> B84998608</t>
  </si>
  <si>
    <t>Vinculado a la obra, que se iniciará este año</t>
  </si>
  <si>
    <t>Hermoso &amp; Heimannsfeld Arquitectos, S.L.P.</t>
  </si>
  <si>
    <t>B83375113</t>
  </si>
  <si>
    <t xml:space="preserve">Mapfre España, Compañía de Seguros y Reaseguros, S.A. </t>
  </si>
  <si>
    <t>A28141935</t>
  </si>
  <si>
    <t xml:space="preserve">si </t>
  </si>
  <si>
    <t>Bilbao Compañía Anónima de Seguros y Reaseguros</t>
  </si>
  <si>
    <t>A48001648</t>
  </si>
  <si>
    <r>
      <t>Mapfre España, Compañía de Seguros y Reaseguros, S.A.</t>
    </r>
    <r>
      <rPr>
        <sz val="11"/>
        <color rgb="FF000000"/>
        <rFont val="Arial"/>
        <family val="2"/>
      </rPr>
      <t xml:space="preserve"> </t>
    </r>
  </si>
  <si>
    <t>Markel Insurance SE Sucursal en España</t>
  </si>
  <si>
    <t>W-2764898-I</t>
  </si>
  <si>
    <t xml:space="preserve">Mondo Iberica, SAU </t>
  </si>
  <si>
    <t>A50308139</t>
  </si>
  <si>
    <t>13 semanas</t>
  </si>
  <si>
    <t>Hecaser Multiservicios S.L.</t>
  </si>
  <si>
    <t>B02664845</t>
  </si>
  <si>
    <t>Imasa Asesores, S.L.</t>
  </si>
  <si>
    <t>B84998608</t>
  </si>
  <si>
    <t>12 meses, relacionado con el 82/21</t>
  </si>
  <si>
    <t>Editorial MIC</t>
  </si>
  <si>
    <t>B24301871</t>
  </si>
  <si>
    <t>2 Años</t>
  </si>
  <si>
    <t>FUNTAUSA S.A.</t>
  </si>
  <si>
    <t>A37456258</t>
  </si>
  <si>
    <t>Enero y agosto de 2022 y 2023</t>
  </si>
  <si>
    <t xml:space="preserve"> agosto 2023</t>
  </si>
  <si>
    <t>Eurocaja Rural, Sdad Coop Crédito</t>
  </si>
  <si>
    <t>F45003993</t>
  </si>
  <si>
    <t>tipo interés anual PB 0,48 %
Tipo equivalente al tipo fijo anual para el periodo de devengo cosiderado PB 0,48%</t>
  </si>
  <si>
    <t>15 años
(2 añosde carencia y 13 de amortización)</t>
  </si>
  <si>
    <t>Construcciones Urrutia, SA</t>
  </si>
  <si>
    <t>A01007442</t>
  </si>
  <si>
    <t>11 meses</t>
  </si>
  <si>
    <t>B81829996</t>
  </si>
  <si>
    <t>29/21</t>
  </si>
  <si>
    <t>49/21</t>
  </si>
  <si>
    <t>50/21</t>
  </si>
  <si>
    <t>52/21</t>
  </si>
  <si>
    <t>70/21 L 7</t>
  </si>
  <si>
    <t>70/21 L 8</t>
  </si>
  <si>
    <t>78/21</t>
  </si>
  <si>
    <t>80/21</t>
  </si>
  <si>
    <t>87/21</t>
  </si>
  <si>
    <t>89/21</t>
  </si>
  <si>
    <t>91/21</t>
  </si>
  <si>
    <t>94/21 L1</t>
  </si>
  <si>
    <t>94/21 L2</t>
  </si>
  <si>
    <t>94/21 L3</t>
  </si>
  <si>
    <t>94/21 L4</t>
  </si>
  <si>
    <t>98/21</t>
  </si>
  <si>
    <t>99/21</t>
  </si>
  <si>
    <t>100/21</t>
  </si>
  <si>
    <t>103/21</t>
  </si>
  <si>
    <t>105/21</t>
  </si>
  <si>
    <t>110/21</t>
  </si>
  <si>
    <t>118/21</t>
  </si>
  <si>
    <t>120/21</t>
  </si>
  <si>
    <t>servicio de incorporación, seguimiento y certificación de centros escolares de San Sebastián de los Reyes en el programa internacional ecoescuelas</t>
  </si>
  <si>
    <t>Medio Ambiente</t>
  </si>
  <si>
    <t>2022/2481 24/05/22</t>
  </si>
  <si>
    <t>servicio   para la investigación, localización, exhumación e identificación de las personas desaparecidas en fosas de la guerra civil y la dictadura, vecinos de San Sebastián de los Reyes, enterradas en el cementerio parroquial de Colmenar Viejo.</t>
  </si>
  <si>
    <t>JGL 01/03/22</t>
  </si>
  <si>
    <t>2022/2421 20/05/22</t>
  </si>
  <si>
    <t>contratos seguro especiales de RC, dron</t>
  </si>
  <si>
    <t>JGL 29/3/22</t>
  </si>
  <si>
    <t>JGL 29/4/22</t>
  </si>
  <si>
    <t>servicio de gestión y explotación del aparcamiento de la calle Postas Nº 2.</t>
  </si>
  <si>
    <t>JGL del 08/03/22</t>
  </si>
  <si>
    <t>Res  2022/2939 de 13 de junio de 2022</t>
  </si>
  <si>
    <t>Servicio de mantenimiento y actualización de expositores municipales</t>
  </si>
  <si>
    <t>JGL del 29/03/22</t>
  </si>
  <si>
    <t>Res 2022/2616 de 30 de mayo de 2022</t>
  </si>
  <si>
    <t>Servicio y suministros necesarios para la celebración del 2 de mayo de 2022</t>
  </si>
  <si>
    <t>JGL 20/04/22</t>
  </si>
  <si>
    <t xml:space="preserve"> servicio de mantenimiento preventivo y correctivo de los 37 desfibriladores externos semiautomáticos</t>
  </si>
  <si>
    <t>Protección Civil</t>
  </si>
  <si>
    <t>JGL 3/8/22</t>
  </si>
  <si>
    <t>Res 2022/2683 de 1 de junio</t>
  </si>
  <si>
    <t>servicio de actividad de “cine de verano 2022"</t>
  </si>
  <si>
    <t>JGL 7/04/2022</t>
  </si>
  <si>
    <t xml:space="preserve">Res  2022/3002 14/06/22
</t>
  </si>
  <si>
    <t>2022/1</t>
  </si>
  <si>
    <t>2022/3</t>
  </si>
  <si>
    <t>2022/4 L2</t>
  </si>
  <si>
    <t>2022/8</t>
  </si>
  <si>
    <t>2022/9</t>
  </si>
  <si>
    <t>2022/11 L2</t>
  </si>
  <si>
    <t>2022/11 L3</t>
  </si>
  <si>
    <t>2022/11 L4</t>
  </si>
  <si>
    <t>2022/19</t>
  </si>
  <si>
    <t>2022/25</t>
  </si>
  <si>
    <t>ADEAC-FEE (Asociación de Educación Ambiental y del Consumidor)</t>
  </si>
  <si>
    <t>G28988376</t>
  </si>
  <si>
    <t>Sociedad de Ciencias Aranzadi</t>
  </si>
  <si>
    <t>G20059135</t>
  </si>
  <si>
    <t>Mapfre España, Cia de Seguros y Reaseguros, S.A.</t>
  </si>
  <si>
    <t>ESTACIONAMIENTOS IBERPARK S.A.</t>
  </si>
  <si>
    <t>A86658119</t>
  </si>
  <si>
    <t xml:space="preserve">1 año </t>
  </si>
  <si>
    <t>NEW SAMPER, S.L.</t>
  </si>
  <si>
    <t>B84290402</t>
  </si>
  <si>
    <t>One excellence vision</t>
  </si>
  <si>
    <t>1 día</t>
  </si>
  <si>
    <t>Friends group técnicas del espectáculo</t>
  </si>
  <si>
    <t>B81913204</t>
  </si>
  <si>
    <t>Merino y merino</t>
  </si>
  <si>
    <t xml:space="preserve">Almas Industries Bsafe S.L.U. </t>
  </si>
  <si>
    <t>B86479078</t>
  </si>
  <si>
    <t>Cinerama 40 SL</t>
  </si>
  <si>
    <t>B86204765</t>
  </si>
  <si>
    <t>prestamo a tipo fijo</t>
  </si>
  <si>
    <t>Prestamo a tipo fijo. Tipo interés anual PB 0,48 %
Tipo equivalente al tipo fijo anual para el periodo de devengo cosiderado PB 0,48%</t>
  </si>
  <si>
    <t>techo de gasto</t>
  </si>
  <si>
    <r>
      <t>Mapfre España, Compañía de Seguros y Reaseguros, S.A.</t>
    </r>
    <r>
      <rPr>
        <sz val="10"/>
        <color rgb="FF000000"/>
        <rFont val="Arial"/>
        <family val="2"/>
      </rPr>
      <t xml:space="preserve"> </t>
    </r>
  </si>
  <si>
    <t>Importes por tipo de contrato
primer semestres de 2022</t>
  </si>
  <si>
    <t xml:space="preserve">CON 68/18 </t>
  </si>
  <si>
    <t>Servicio de comedor y auxiliares domésticas en EEII, La Locomotora y Las Cumbres</t>
  </si>
  <si>
    <t>6.130,83 IVA incluido</t>
  </si>
  <si>
    <t>modificación del contrato referido, no prevista, derivada por circunstancias sobrevenidas ocasionadas por el retraso en la finalización de la reforma que se está llevando a cabo en la Escuela Infantil “Las Cumbres”, y poder disponer de una Auxiliar Doméstica más, justificada en la necesidad de prestar este servicio, dado que como en la Escuela Infantil “La Locomotora” estaban trasladados 36 niños/as de la E.I. “Las Cumbres”</t>
  </si>
  <si>
    <t>1801,50 € IVA incluido</t>
  </si>
  <si>
    <t>fotocopiadora para RR.HH</t>
  </si>
  <si>
    <t>5.115,00 IVA excluido</t>
  </si>
  <si>
    <t>CON 110/21</t>
  </si>
  <si>
    <t>servicio de cesión de reses para exhibición pública y espectáculos taurinos populares que se desarrollarán durante las fiestas en honor al Stmo. Cristo de los Remedios y durante las fiestas patronales de San Sebastián mártir</t>
  </si>
  <si>
    <t>58,093,50 IVA incluido</t>
  </si>
  <si>
    <t>ampliación de nuevas fechas de celebración del ciclo festivo del Stmo. Cristo de los Remedios de 2022 y numero de festejos</t>
  </si>
  <si>
    <t>CON 366/20</t>
  </si>
  <si>
    <t>Aplicación de gestión de expediente de OMIC</t>
  </si>
  <si>
    <t>3.194 € (IVA incluido)</t>
  </si>
  <si>
    <t xml:space="preserve">realizar una migración completa de aquellos datos de expedientes que se encuentran activos en la aplicación que se ha venido usando en estos últimos años y que será sustituida por el nuevo servicio en la nube. </t>
  </si>
  <si>
    <t>CON 11/22 L2</t>
  </si>
  <si>
    <t>Servicios y suministros necesarios para la celebración del 2 mayo</t>
  </si>
  <si>
    <t>Modificar el contrato de referencia, trasladando su ejecución del 2 de mayo al 8 de mayo de 2022. el resto de cláusulas se mantiene igual.</t>
  </si>
  <si>
    <t>CON 11/22 L3</t>
  </si>
  <si>
    <t>7000€ + IVA 1470€</t>
  </si>
  <si>
    <t>Modificar el contrato de referencia, trasladando su ejecución del 2 de mayo al 8 de mayo de 2022.</t>
  </si>
  <si>
    <t>CON 11/22 L4</t>
  </si>
  <si>
    <t>400€+ IVA 84€</t>
  </si>
  <si>
    <t>CON 30/22</t>
  </si>
  <si>
    <t>Servicio de organización de los espectáculos del dos de mayo</t>
  </si>
  <si>
    <t>CON 95/20</t>
  </si>
  <si>
    <t>Obras de construcción de pabellón y pista polideportiva CEIP Buero Vallejo</t>
  </si>
  <si>
    <t>53284,43 € IVA incluido</t>
  </si>
  <si>
    <t>Cubrición futura de las pistas polideportivas exteriores. Para poder ejecutar esta cubrición en el futuro, es necesaria la ejecución durante la obra de construcción del pabellón principal, de la cimentación y la red de saneamiento de las pistas exteriores, debido a la dificultad de su ejecución una vez terminadas las obras y con la puesta en funcionamiento del Pabellón.</t>
  </si>
  <si>
    <t>CON 79/20</t>
  </si>
  <si>
    <t>Suministro e instalación y conexión a centralreceptora de alarmas y mantenimiento de los sistemas de seguridad y vigilancia electrónica en centros municipales</t>
  </si>
  <si>
    <t>5594,7€ + IVA 1174,89€</t>
  </si>
  <si>
    <t>A consecuencia de de las deficiencias de los sistemas antiguos instalados, se requiere la adquisición de algunos complementos con el fin de asegurar el funcionamiento correcto de los sistemas. No se modifica el plazo de ejecución.</t>
  </si>
  <si>
    <t>CON 377/20</t>
  </si>
  <si>
    <t>Reforma de la Climatización de las Fases I y III de la Zona Piscinas del Polideportivo Dehesa Boyal en San Sebastián de los Reyes</t>
  </si>
  <si>
    <t>46.424€ + IVA 9.749,04€</t>
  </si>
  <si>
    <t>Mediante resolución del Primer teniente de alcalde, de fecha 6 de junio de 2022, se acuerda modificar el contrato en los términos que se especifican más adelante, debido a que, una vez iniciados los trabajos, se advierte la conveniencia de sustituir elementos de climatización que dan servicio a zonas anexas a la de las de piscinas, pero cuya ubicación física es adyacente.</t>
  </si>
  <si>
    <t>CON 72/21</t>
  </si>
  <si>
    <t>suministro y colocación de césped artificial en campos de fútbol</t>
  </si>
  <si>
    <t>166,024,23 + IVA 34,865,09 €</t>
  </si>
  <si>
    <t>Actualización sistema riego, planimetria al detectarse hundimientos e incremento de capa asfáltica</t>
  </si>
  <si>
    <t>CON 98/21</t>
  </si>
  <si>
    <t>4254,93€ + IVA 893,53€</t>
  </si>
  <si>
    <t>Cambio de ubicación del marcador en Pabellón Municipal Dehesa Boyal</t>
  </si>
  <si>
    <t>concesión de gestión de servicio público de regulación de aparcameintos limitados enla vía pública mediante expendedores de tiques</t>
  </si>
  <si>
    <t>El resumen de la modificación es la siguiente: se afectan 30plazas de la c/Real, tramo comprendido entre María Santos Colmenar y Estafeta. De ellas, 14 son de carga y descarga. Se desafectan las nueve plazas de la c/ Estafeta</t>
  </si>
  <si>
    <t>3684,42€ (IVA incluido)</t>
  </si>
  <si>
    <t>incluir tres multicopiadoras, instaladas en el Centro de Formación ocupacional, en el departame</t>
  </si>
  <si>
    <t>CON 28/21</t>
  </si>
  <si>
    <t>Actividades socioeducativas mayores</t>
  </si>
  <si>
    <t>otras actividades formativas, preventivas, de ocio y de actividad física que cubra las necesidades de las personas mayores tanto desde el Centro municipal- de personas mayores Gloria Fuertes como desde otros espacios municipales</t>
  </si>
  <si>
    <t>CON 9/19 L.1</t>
  </si>
  <si>
    <t xml:space="preserve">Servicios de mantenimiento de la red de datos multiservicios, el sistema de videovigilancia municipal y </t>
  </si>
  <si>
    <t>suministro de material, trabajos de cableado, instalación y configuración del equipamiento necesario para dotar al nuevo centro de la concejalía de Bienestar Social ubicado en la C/ Hermenegildo Izquierdo de conexión a la red multiservicio corporativa a través de enlace de fibra con el objetivo de que los trabajadores de dicho centro puedan acceder a todos los servicios de información y aplicaciones corporativas de forma eficaz y segura.</t>
  </si>
  <si>
    <t>CON 120/21</t>
  </si>
  <si>
    <t xml:space="preserve">Servicio de coordinación pedagógica y dinamización de la escuela de animación y educación infantil y juvenil en el tiempo libre y de información y participación juvenil dirigido a adolescentes y </t>
  </si>
  <si>
    <t>actividades abiertas como son Sanse Urbano, Hoguera de San Juan, etc</t>
  </si>
  <si>
    <t>7.584,55 € IVA incluido</t>
  </si>
  <si>
    <t>El techo máximo de gasto del contrato principal resultará incrementado en  12.423,20 € más un IVA repercutido de 1.242,32 €.</t>
  </si>
  <si>
    <r>
      <t>Incremento d</t>
    </r>
    <r>
      <rPr>
        <sz val="11"/>
        <color theme="1"/>
        <rFont val="Arial"/>
        <family val="2"/>
      </rPr>
      <t xml:space="preserve">el precio del contrato en la cantidad de 17.400 € y un IVA repercutido de 1.740 €. </t>
    </r>
  </si>
  <si>
    <t>Sansereyes1</t>
  </si>
  <si>
    <t>Negociado S/P y C/P</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</si>
</sst>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8" formatCode="#,##0.00\ &quot;€&quot;;[Red]\-#,##0.00\ &quot;€&quot;"/>
    <numFmt numFmtId="44" formatCode="_-* #,##0.00\ &quot;€&quot;_-;\-* #,##0.00\ &quot;€&quot;_-;_-* &quot;-&quot;??\ &quot;€&quot;_-;_-@_-"/>
    <numFmt numFmtId="43" formatCode="_-* #,##0.00\ _€_-;\-* #,##0.00\ _€_-;_-* &quot;-&quot;??\ _€_-;_-@_-"/>
    <numFmt numFmtId="164" formatCode="#,##0.00\ _€"/>
    <numFmt numFmtId="165" formatCode="#,##0.00\ &quot;€&quot;"/>
    <numFmt numFmtId="166" formatCode="dd/mm/yy;@"/>
    <numFmt numFmtId="167" formatCode="dd/mm/yyyy;@"/>
    <numFmt numFmtId="168" formatCode="_-* #,##0.00\ [$€-C0A]_-;\-* #,##0.00\ [$€-C0A]_-;_-* &quot;-&quot;??\ [$€-C0A]_-;_-@_-"/>
  </numFmts>
  <fonts count="19" x14ac:knownFonts="1">
    <font>
      <sz val="11"/>
      <color theme="1"/>
      <name val="Calibri"/>
      <family val="2"/>
      <scheme val="minor"/>
    </font>
    <font>
      <sz val="11"/>
      <color theme="1"/>
      <name val="Calibri"/>
      <family val="2"/>
      <scheme val="minor"/>
    </font>
    <font>
      <sz val="8"/>
      <color theme="1"/>
      <name val="Arial"/>
      <family val="2"/>
    </font>
    <font>
      <sz val="9"/>
      <name val="Arial"/>
      <family val="2"/>
    </font>
    <font>
      <sz val="9"/>
      <color theme="1"/>
      <name val="Arial"/>
      <family val="2"/>
    </font>
    <font>
      <sz val="8"/>
      <name val="Arial"/>
      <family val="2"/>
    </font>
    <font>
      <sz val="10"/>
      <name val="Arial"/>
      <family val="2"/>
    </font>
    <font>
      <b/>
      <sz val="9"/>
      <name val="Arial"/>
      <family val="2"/>
    </font>
    <font>
      <sz val="20"/>
      <color theme="1"/>
      <name val="Calibri"/>
      <family val="2"/>
      <scheme val="minor"/>
    </font>
    <font>
      <b/>
      <sz val="11"/>
      <color theme="0"/>
      <name val="Arial"/>
      <family val="2"/>
    </font>
    <font>
      <sz val="11"/>
      <name val="Arial"/>
      <family val="2"/>
    </font>
    <font>
      <sz val="9"/>
      <color theme="1"/>
      <name val="Arial"/>
      <family val="2"/>
    </font>
    <font>
      <sz val="9"/>
      <name val="Arial"/>
      <family val="2"/>
    </font>
    <font>
      <sz val="10"/>
      <color theme="1"/>
      <name val="Arial"/>
      <family val="2"/>
    </font>
    <font>
      <sz val="10"/>
      <color rgb="FF000000"/>
      <name val="Arial"/>
      <family val="2"/>
    </font>
    <font>
      <sz val="11"/>
      <color rgb="FF000000"/>
      <name val="Arial"/>
      <family val="2"/>
    </font>
    <font>
      <sz val="9"/>
      <name val="Arial"/>
    </font>
    <font>
      <sz val="11"/>
      <color theme="1"/>
      <name val="Arial"/>
      <family val="2"/>
    </font>
    <font>
      <sz val="10"/>
      <color indexed="8"/>
      <name val="Arial"/>
      <family val="2"/>
    </font>
  </fonts>
  <fills count="11">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bgColor theme="8" tint="0.79998168889431442"/>
      </patternFill>
    </fill>
    <fill>
      <patternFill patternType="solid">
        <fgColor theme="3" tint="0.59999389629810485"/>
        <bgColor indexed="64"/>
      </patternFill>
    </fill>
    <fill>
      <patternFill patternType="solid">
        <fgColor indexed="13"/>
        <bgColor indexed="64"/>
      </patternFill>
    </fill>
    <fill>
      <patternFill patternType="solid">
        <fgColor theme="4" tint="0.79998168889431442"/>
        <bgColor theme="4" tint="0.79998168889431442"/>
      </patternFill>
    </fill>
    <fill>
      <patternFill patternType="solid">
        <fgColor indexed="47"/>
        <bgColor indexed="64"/>
      </patternFill>
    </fill>
    <fill>
      <patternFill patternType="solid">
        <fgColor indexed="43"/>
        <bgColor indexed="64"/>
      </patternFill>
    </fill>
    <fill>
      <patternFill patternType="solid">
        <fgColor theme="4" tint="0.59999389629810485"/>
        <bgColor theme="4" tint="0.59999389629810485"/>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8" tint="0.39997558519241921"/>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theme="0"/>
      </right>
      <top style="thin">
        <color indexed="8"/>
      </top>
      <bottom style="thin">
        <color indexed="8"/>
      </bottom>
      <diagonal/>
    </border>
  </borders>
  <cellStyleXfs count="9">
    <xf numFmtId="0" fontId="0" fillId="0" borderId="0"/>
    <xf numFmtId="44" fontId="1" fillId="0" borderId="0" applyFont="0" applyFill="0" applyBorder="0" applyAlignment="0" applyProtection="0"/>
    <xf numFmtId="0" fontId="6" fillId="0" borderId="0"/>
    <xf numFmtId="44" fontId="6"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6" fillId="0" borderId="0"/>
    <xf numFmtId="43" fontId="1" fillId="0" borderId="0" applyFont="0" applyFill="0" applyBorder="0" applyAlignment="0" applyProtection="0"/>
    <xf numFmtId="43" fontId="6" fillId="0" borderId="0" applyFont="0" applyFill="0" applyBorder="0" applyAlignment="0" applyProtection="0"/>
  </cellStyleXfs>
  <cellXfs count="280">
    <xf numFmtId="0" fontId="0" fillId="0" borderId="0" xfId="0"/>
    <xf numFmtId="0" fontId="0" fillId="0" borderId="0" xfId="0" applyAlignment="1">
      <alignmen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0" fillId="0" borderId="0" xfId="0" applyAlignment="1">
      <alignment horizontal="center"/>
    </xf>
    <xf numFmtId="0" fontId="3" fillId="2" borderId="2" xfId="0" applyFont="1" applyFill="1" applyBorder="1" applyAlignment="1">
      <alignment horizontal="left" vertical="center" wrapText="1"/>
    </xf>
    <xf numFmtId="0" fontId="0" fillId="0" borderId="0" xfId="0"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 xfId="0" applyFont="1" applyBorder="1" applyAlignment="1">
      <alignment horizontal="center" vertical="center" wrapText="1"/>
    </xf>
    <xf numFmtId="168" fontId="6" fillId="0" borderId="1" xfId="0" applyNumberFormat="1" applyFont="1" applyBorder="1" applyAlignment="1">
      <alignment horizontal="center" vertical="center" wrapText="1"/>
    </xf>
    <xf numFmtId="44" fontId="6" fillId="6"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0" fillId="0" borderId="0" xfId="0" applyBorder="1" applyAlignment="1">
      <alignment wrapText="1"/>
    </xf>
    <xf numFmtId="0" fontId="0" fillId="6" borderId="1" xfId="0" applyFill="1" applyBorder="1" applyAlignment="1">
      <alignment horizontal="center" vertical="center" wrapText="1"/>
    </xf>
    <xf numFmtId="0" fontId="0" fillId="8" borderId="1" xfId="0" applyFill="1" applyBorder="1" applyAlignment="1">
      <alignment horizontal="center"/>
    </xf>
    <xf numFmtId="0" fontId="0" fillId="9" borderId="1" xfId="0" applyFill="1" applyBorder="1" applyAlignment="1">
      <alignment horizontal="center"/>
    </xf>
    <xf numFmtId="44" fontId="0" fillId="8" borderId="1" xfId="1" applyFont="1" applyFill="1" applyBorder="1"/>
    <xf numFmtId="0" fontId="7" fillId="6" borderId="0" xfId="0" applyFont="1" applyFill="1" applyBorder="1" applyAlignment="1">
      <alignment horizontal="center" vertical="center" textRotation="90" wrapText="1"/>
    </xf>
    <xf numFmtId="9" fontId="0" fillId="9" borderId="1" xfId="4" applyFont="1" applyFill="1" applyBorder="1" applyAlignment="1">
      <alignment horizontal="center"/>
    </xf>
    <xf numFmtId="44" fontId="0" fillId="9" borderId="1" xfId="1" applyFont="1" applyFill="1" applyBorder="1" applyAlignment="1">
      <alignment horizontal="center"/>
    </xf>
    <xf numFmtId="10" fontId="0" fillId="8" borderId="1" xfId="4" applyNumberFormat="1" applyFont="1" applyFill="1" applyBorder="1" applyAlignment="1">
      <alignment horizontal="center"/>
    </xf>
    <xf numFmtId="0" fontId="9" fillId="2" borderId="1" xfId="0" applyFont="1" applyFill="1" applyBorder="1" applyAlignment="1">
      <alignment horizontal="center" vertical="center" wrapText="1"/>
    </xf>
    <xf numFmtId="0" fontId="3" fillId="0" borderId="2" xfId="6" applyFont="1" applyFill="1" applyBorder="1" applyAlignment="1">
      <alignment horizontal="center" vertical="center" wrapText="1"/>
    </xf>
    <xf numFmtId="44" fontId="3" fillId="0" borderId="1" xfId="3"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4" fontId="0" fillId="0" borderId="1" xfId="5" applyFont="1" applyBorder="1" applyAlignment="1">
      <alignment vertical="top" wrapText="1"/>
    </xf>
    <xf numFmtId="44" fontId="0" fillId="0" borderId="1" xfId="5" applyFont="1" applyBorder="1" applyAlignment="1">
      <alignment horizontal="center" vertical="center" wrapText="1"/>
    </xf>
    <xf numFmtId="0" fontId="3" fillId="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3" fillId="7" borderId="1" xfId="6" applyFont="1" applyFill="1" applyBorder="1" applyAlignment="1">
      <alignment horizontal="center" vertical="center" wrapText="1"/>
    </xf>
    <xf numFmtId="43" fontId="3" fillId="2"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quotePrefix="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 applyFont="1" applyFill="1" applyBorder="1" applyAlignment="1">
      <alignment horizontal="center" vertical="center" wrapText="1"/>
    </xf>
    <xf numFmtId="44" fontId="11" fillId="0" borderId="1" xfId="1" applyNumberFormat="1" applyFont="1" applyFill="1" applyBorder="1" applyAlignment="1">
      <alignment horizontal="center" vertical="center" wrapText="1"/>
    </xf>
    <xf numFmtId="49" fontId="11" fillId="0" borderId="2" xfId="0" quotePrefix="1" applyNumberFormat="1" applyFont="1" applyFill="1" applyBorder="1" applyAlignment="1">
      <alignment horizontal="center" vertical="center" wrapText="1"/>
    </xf>
    <xf numFmtId="0" fontId="11" fillId="0" borderId="2" xfId="6" applyFont="1" applyFill="1" applyBorder="1" applyAlignment="1">
      <alignment horizontal="center" vertical="center" wrapText="1"/>
    </xf>
    <xf numFmtId="0" fontId="11" fillId="0" borderId="2" xfId="0" applyFont="1" applyFill="1" applyBorder="1" applyAlignment="1">
      <alignment horizontal="center" vertical="center" wrapText="1"/>
    </xf>
    <xf numFmtId="44" fontId="11" fillId="0" borderId="2" xfId="1"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1" xfId="6"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2" xfId="6" applyFont="1" applyFill="1" applyBorder="1" applyAlignment="1">
      <alignment horizontal="left" vertical="center" wrapText="1"/>
    </xf>
    <xf numFmtId="0" fontId="4" fillId="0" borderId="2" xfId="0" applyFont="1" applyFill="1" applyBorder="1" applyAlignment="1">
      <alignment horizontal="center" vertical="center" wrapText="1"/>
    </xf>
    <xf numFmtId="44" fontId="4" fillId="0" borderId="2" xfId="1" applyNumberFormat="1" applyFont="1" applyFill="1" applyBorder="1" applyAlignment="1">
      <alignment horizontal="center" vertical="center" wrapText="1"/>
    </xf>
    <xf numFmtId="0" fontId="3" fillId="0" borderId="2" xfId="6" applyFont="1" applyFill="1" applyBorder="1" applyAlignment="1">
      <alignment horizontal="center" vertical="center"/>
    </xf>
    <xf numFmtId="0" fontId="12" fillId="0" borderId="2" xfId="6" applyFont="1" applyFill="1" applyBorder="1" applyAlignment="1">
      <alignment horizontal="center" vertical="center" wrapText="1"/>
    </xf>
    <xf numFmtId="44" fontId="12" fillId="0" borderId="2" xfId="3" applyFont="1" applyFill="1" applyBorder="1" applyAlignment="1">
      <alignment horizontal="center" vertical="center" wrapText="1"/>
    </xf>
    <xf numFmtId="44" fontId="3" fillId="0" borderId="2" xfId="3" applyFont="1" applyFill="1" applyBorder="1" applyAlignment="1">
      <alignment horizontal="center" vertical="center"/>
    </xf>
    <xf numFmtId="0" fontId="6" fillId="0" borderId="0" xfId="0" applyFont="1" applyAlignment="1">
      <alignment wrapText="1"/>
    </xf>
    <xf numFmtId="49" fontId="3" fillId="0" borderId="2" xfId="0" applyNumberFormat="1" applyFont="1" applyFill="1" applyBorder="1" applyAlignment="1">
      <alignment horizontal="center" vertical="center" wrapText="1"/>
    </xf>
    <xf numFmtId="0" fontId="12" fillId="0" borderId="2" xfId="6" applyFont="1" applyFill="1" applyBorder="1" applyAlignment="1">
      <alignment horizontal="left" vertical="center" wrapText="1"/>
    </xf>
    <xf numFmtId="49" fontId="3" fillId="0" borderId="2"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12" fillId="0" borderId="1" xfId="6" applyFont="1" applyFill="1" applyBorder="1" applyAlignment="1">
      <alignment horizontal="left" vertical="center" wrapText="1"/>
    </xf>
    <xf numFmtId="44" fontId="0" fillId="0" borderId="2" xfId="5" applyFont="1" applyBorder="1" applyAlignment="1">
      <alignment vertical="top" wrapText="1"/>
    </xf>
    <xf numFmtId="0" fontId="12" fillId="0" borderId="1" xfId="6" applyFont="1" applyFill="1" applyBorder="1" applyAlignment="1">
      <alignment horizontal="center" vertical="center" wrapText="1"/>
    </xf>
    <xf numFmtId="44" fontId="12" fillId="0" borderId="1" xfId="3" applyFont="1" applyFill="1" applyBorder="1" applyAlignment="1">
      <alignment horizontal="center" vertical="center" wrapText="1"/>
    </xf>
    <xf numFmtId="49" fontId="11" fillId="10" borderId="1" xfId="0" applyNumberFormat="1" applyFont="1" applyFill="1" applyBorder="1" applyAlignment="1">
      <alignment horizontal="center" vertical="center" wrapText="1"/>
    </xf>
    <xf numFmtId="49" fontId="11" fillId="7" borderId="1" xfId="0" applyNumberFormat="1" applyFont="1" applyFill="1" applyBorder="1" applyAlignment="1">
      <alignment horizontal="center" vertical="center" wrapText="1"/>
    </xf>
    <xf numFmtId="49" fontId="12" fillId="7" borderId="2" xfId="0" applyNumberFormat="1" applyFont="1" applyFill="1" applyBorder="1" applyAlignment="1">
      <alignment horizontal="center" vertical="center" wrapText="1"/>
    </xf>
    <xf numFmtId="49" fontId="12" fillId="10" borderId="2" xfId="0" applyNumberFormat="1" applyFont="1" applyFill="1" applyBorder="1" applyAlignment="1">
      <alignment horizontal="center" vertical="center" wrapText="1"/>
    </xf>
    <xf numFmtId="49" fontId="11" fillId="10" borderId="2" xfId="0" applyNumberFormat="1" applyFont="1" applyFill="1" applyBorder="1" applyAlignment="1">
      <alignment horizontal="center" vertical="center" wrapText="1"/>
    </xf>
    <xf numFmtId="49" fontId="3" fillId="10" borderId="2" xfId="0" applyNumberFormat="1" applyFont="1" applyFill="1" applyBorder="1" applyAlignment="1">
      <alignment horizontal="center" vertical="center" wrapText="1"/>
    </xf>
    <xf numFmtId="49" fontId="3" fillId="7" borderId="2" xfId="0" applyNumberFormat="1" applyFont="1" applyFill="1" applyBorder="1" applyAlignment="1">
      <alignment horizontal="center" vertical="center" wrapText="1"/>
    </xf>
    <xf numFmtId="49" fontId="11" fillId="7" borderId="2" xfId="0" applyNumberFormat="1" applyFont="1" applyFill="1" applyBorder="1" applyAlignment="1">
      <alignment horizontal="center" vertical="center" wrapText="1"/>
    </xf>
    <xf numFmtId="49" fontId="11" fillId="7" borderId="7" xfId="0" applyNumberFormat="1" applyFont="1" applyFill="1" applyBorder="1" applyAlignment="1">
      <alignment horizontal="center" vertical="center" wrapText="1"/>
    </xf>
    <xf numFmtId="0" fontId="11" fillId="10" borderId="1" xfId="6" applyFont="1" applyFill="1" applyBorder="1" applyAlignment="1">
      <alignment horizontal="center" vertical="center" wrapText="1"/>
    </xf>
    <xf numFmtId="0" fontId="11" fillId="7" borderId="1" xfId="6" applyFont="1" applyFill="1" applyBorder="1" applyAlignment="1">
      <alignment horizontal="center" vertical="center" wrapText="1"/>
    </xf>
    <xf numFmtId="0" fontId="12" fillId="7" borderId="2" xfId="6" applyFont="1" applyFill="1" applyBorder="1" applyAlignment="1">
      <alignment horizontal="center" vertical="center" wrapText="1"/>
    </xf>
    <xf numFmtId="0" fontId="12" fillId="10" borderId="2" xfId="6" applyFont="1" applyFill="1" applyBorder="1" applyAlignment="1">
      <alignment horizontal="center" vertical="center" wrapText="1"/>
    </xf>
    <xf numFmtId="0" fontId="11" fillId="7" borderId="2" xfId="6" applyFont="1" applyFill="1" applyBorder="1" applyAlignment="1">
      <alignment horizontal="center" vertical="center" wrapText="1"/>
    </xf>
    <xf numFmtId="0" fontId="11" fillId="7" borderId="7" xfId="6" applyFont="1" applyFill="1" applyBorder="1" applyAlignment="1">
      <alignment horizontal="center" vertical="center" wrapText="1"/>
    </xf>
    <xf numFmtId="44" fontId="11" fillId="10" borderId="1" xfId="1" applyNumberFormat="1" applyFont="1" applyFill="1" applyBorder="1" applyAlignment="1">
      <alignment horizontal="center" vertical="center" wrapText="1"/>
    </xf>
    <xf numFmtId="44" fontId="11" fillId="7" borderId="1" xfId="1" applyNumberFormat="1" applyFont="1" applyFill="1" applyBorder="1" applyAlignment="1">
      <alignment horizontal="center" vertical="center" wrapText="1"/>
    </xf>
    <xf numFmtId="44" fontId="11" fillId="10" borderId="2" xfId="1" applyNumberFormat="1" applyFont="1" applyFill="1" applyBorder="1" applyAlignment="1">
      <alignment horizontal="center" vertical="center" wrapText="1"/>
    </xf>
    <xf numFmtId="44" fontId="12" fillId="7" borderId="2" xfId="3" applyNumberFormat="1" applyFont="1" applyFill="1" applyBorder="1" applyAlignment="1">
      <alignment horizontal="center" vertical="center" wrapText="1"/>
    </xf>
    <xf numFmtId="44" fontId="12" fillId="10" borderId="2" xfId="3" applyNumberFormat="1" applyFont="1" applyFill="1" applyBorder="1" applyAlignment="1">
      <alignment horizontal="center" vertical="center" wrapText="1"/>
    </xf>
    <xf numFmtId="44" fontId="11" fillId="7" borderId="1" xfId="3" applyNumberFormat="1" applyFont="1" applyFill="1" applyBorder="1" applyAlignment="1">
      <alignment horizontal="center" vertical="center" wrapText="1"/>
    </xf>
    <xf numFmtId="0" fontId="4" fillId="10" borderId="2" xfId="0" applyFont="1" applyFill="1" applyBorder="1" applyAlignment="1">
      <alignment horizontal="center" vertical="center" wrapText="1"/>
    </xf>
    <xf numFmtId="44" fontId="4" fillId="10" borderId="2" xfId="1" applyNumberFormat="1" applyFont="1" applyFill="1" applyBorder="1" applyAlignment="1">
      <alignment horizontal="center" vertical="center" wrapText="1"/>
    </xf>
    <xf numFmtId="44" fontId="11" fillId="7" borderId="2" xfId="1" applyNumberFormat="1" applyFont="1" applyFill="1" applyBorder="1" applyAlignment="1">
      <alignment horizontal="center" vertical="center" wrapText="1"/>
    </xf>
    <xf numFmtId="0" fontId="11" fillId="7" borderId="7" xfId="0" applyFont="1" applyFill="1" applyBorder="1" applyAlignment="1">
      <alignment horizontal="center" vertical="center" wrapText="1"/>
    </xf>
    <xf numFmtId="44" fontId="11" fillId="7" borderId="7" xfId="1" applyNumberFormat="1" applyFont="1" applyFill="1" applyBorder="1" applyAlignment="1">
      <alignment horizontal="center" vertical="center" wrapText="1"/>
    </xf>
    <xf numFmtId="168" fontId="11" fillId="0" borderId="1" xfId="1" applyNumberFormat="1" applyFont="1" applyFill="1" applyBorder="1" applyAlignment="1">
      <alignment horizontal="center" vertical="center" wrapText="1"/>
    </xf>
    <xf numFmtId="49" fontId="11" fillId="10" borderId="6" xfId="0" applyNumberFormat="1" applyFont="1" applyFill="1" applyBorder="1" applyAlignment="1">
      <alignment horizontal="center" vertical="center" wrapText="1"/>
    </xf>
    <xf numFmtId="44" fontId="3" fillId="7" borderId="9" xfId="3" applyNumberFormat="1" applyFont="1" applyFill="1" applyBorder="1" applyAlignment="1">
      <alignment horizontal="center" vertical="center"/>
    </xf>
    <xf numFmtId="0" fontId="13" fillId="0" borderId="1" xfId="0" applyNumberFormat="1" applyFont="1" applyBorder="1" applyAlignment="1">
      <alignment horizontal="center" vertical="center"/>
    </xf>
    <xf numFmtId="0" fontId="13" fillId="10" borderId="1" xfId="0" applyNumberFormat="1" applyFont="1" applyFill="1" applyBorder="1" applyAlignment="1">
      <alignment horizontal="center" vertical="center"/>
    </xf>
    <xf numFmtId="0" fontId="0" fillId="0" borderId="1" xfId="0" applyNumberFormat="1" applyFill="1" applyBorder="1" applyAlignment="1">
      <alignment horizontal="center" vertical="center" wrapText="1" shrinkToFit="1"/>
    </xf>
    <xf numFmtId="14" fontId="13" fillId="0" borderId="1" xfId="0" applyNumberFormat="1" applyFont="1" applyBorder="1" applyAlignment="1">
      <alignment horizontal="center" vertical="center" wrapText="1"/>
    </xf>
    <xf numFmtId="0" fontId="0" fillId="0" borderId="1" xfId="0" applyFill="1" applyBorder="1" applyAlignment="1">
      <alignment horizontal="center" vertical="center" wrapText="1" shrinkToFit="1"/>
    </xf>
    <xf numFmtId="14" fontId="13" fillId="0" borderId="1" xfId="0" applyNumberFormat="1" applyFont="1" applyBorder="1" applyAlignment="1">
      <alignment horizontal="center" wrapText="1"/>
    </xf>
    <xf numFmtId="0" fontId="3" fillId="0" borderId="2" xfId="6"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4" fontId="3" fillId="0" borderId="2" xfId="3" applyFont="1" applyFill="1" applyBorder="1" applyAlignment="1">
      <alignment horizontal="center" vertical="center" wrapText="1"/>
    </xf>
    <xf numFmtId="0" fontId="14" fillId="0" borderId="1" xfId="0" applyFont="1" applyBorder="1"/>
    <xf numFmtId="44" fontId="3" fillId="0" borderId="2" xfId="3" applyNumberFormat="1" applyFont="1" applyFill="1" applyBorder="1" applyAlignment="1">
      <alignment horizontal="center" vertical="center"/>
    </xf>
    <xf numFmtId="6" fontId="3" fillId="0" borderId="2" xfId="3" applyNumberFormat="1" applyFont="1" applyFill="1" applyBorder="1" applyAlignment="1">
      <alignment horizontal="right" vertical="center"/>
    </xf>
    <xf numFmtId="8" fontId="3" fillId="0" borderId="2" xfId="3" applyNumberFormat="1" applyFont="1" applyFill="1" applyBorder="1" applyAlignment="1">
      <alignment horizontal="right" vertical="center"/>
    </xf>
    <xf numFmtId="0" fontId="4" fillId="0" borderId="2"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center" vertical="center" wrapText="1"/>
    </xf>
    <xf numFmtId="0" fontId="13" fillId="1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3" fillId="7" borderId="1" xfId="0" applyNumberFormat="1" applyFont="1" applyFill="1" applyBorder="1" applyAlignment="1">
      <alignment horizontal="center" vertical="center" wrapText="1"/>
    </xf>
    <xf numFmtId="44" fontId="3" fillId="0" borderId="2" xfId="3" applyNumberFormat="1" applyFont="1" applyFill="1" applyBorder="1" applyAlignment="1">
      <alignment horizontal="center" vertical="center" wrapText="1"/>
    </xf>
    <xf numFmtId="0" fontId="14" fillId="0" borderId="0" xfId="0" applyFont="1" applyAlignment="1">
      <alignment horizontal="left" vertical="center" wrapText="1"/>
    </xf>
    <xf numFmtId="13" fontId="0" fillId="0" borderId="1" xfId="5" quotePrefix="1" applyNumberFormat="1"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164" fontId="13" fillId="2" borderId="4" xfId="0" applyNumberFormat="1" applyFont="1" applyFill="1" applyBorder="1" applyAlignment="1">
      <alignment horizontal="center" vertical="center" wrapText="1"/>
    </xf>
    <xf numFmtId="4" fontId="13" fillId="2" borderId="4" xfId="0" applyNumberFormat="1" applyFont="1" applyFill="1" applyBorder="1" applyAlignment="1">
      <alignment horizontal="center" vertical="center" wrapText="1"/>
    </xf>
    <xf numFmtId="0" fontId="13" fillId="0" borderId="0" xfId="0" applyFont="1" applyAlignment="1">
      <alignment wrapText="1"/>
    </xf>
    <xf numFmtId="44" fontId="13" fillId="0" borderId="1" xfId="5" applyFont="1" applyBorder="1" applyAlignment="1">
      <alignment horizontal="center" vertical="center" wrapText="1"/>
    </xf>
    <xf numFmtId="49" fontId="13" fillId="0" borderId="1" xfId="0" applyNumberFormat="1" applyFont="1" applyBorder="1" applyAlignment="1">
      <alignment horizontal="left" vertical="center" wrapText="1"/>
    </xf>
    <xf numFmtId="0" fontId="6" fillId="0" borderId="2" xfId="6" applyFont="1" applyFill="1" applyBorder="1" applyAlignment="1">
      <alignment horizontal="center" vertical="center"/>
    </xf>
    <xf numFmtId="0" fontId="6" fillId="0" borderId="2" xfId="6" applyFont="1" applyFill="1" applyBorder="1" applyAlignment="1">
      <alignment horizontal="center" vertical="center" wrapText="1"/>
    </xf>
    <xf numFmtId="165" fontId="6" fillId="0" borderId="2" xfId="6" applyNumberFormat="1" applyFont="1" applyFill="1" applyBorder="1" applyAlignment="1">
      <alignment horizontal="center" vertical="center"/>
    </xf>
    <xf numFmtId="165" fontId="6" fillId="0" borderId="2" xfId="6" applyNumberFormat="1" applyFont="1" applyFill="1" applyBorder="1" applyAlignment="1">
      <alignment horizontal="center" vertical="center" wrapText="1"/>
    </xf>
    <xf numFmtId="14" fontId="18" fillId="0" borderId="2" xfId="6" applyNumberFormat="1" applyFont="1" applyFill="1" applyBorder="1" applyAlignment="1">
      <alignment horizontal="center" vertical="center"/>
    </xf>
    <xf numFmtId="44" fontId="13" fillId="0" borderId="1" xfId="5" applyFont="1" applyBorder="1" applyAlignment="1">
      <alignment vertical="top" wrapText="1"/>
    </xf>
    <xf numFmtId="0" fontId="6" fillId="0" borderId="2" xfId="6" applyFont="1" applyFill="1" applyBorder="1" applyAlignment="1">
      <alignment horizontal="left" vertical="center" wrapText="1"/>
    </xf>
    <xf numFmtId="44" fontId="6" fillId="0" borderId="2" xfId="3" applyFont="1" applyFill="1" applyBorder="1" applyAlignment="1">
      <alignment horizontal="center" vertical="center"/>
    </xf>
    <xf numFmtId="166" fontId="6" fillId="0" borderId="2" xfId="6" applyNumberFormat="1" applyFont="1" applyFill="1" applyBorder="1" applyAlignment="1">
      <alignment horizontal="center" vertical="center"/>
    </xf>
    <xf numFmtId="44" fontId="13" fillId="0" borderId="1" xfId="5" applyFont="1" applyFill="1" applyBorder="1" applyAlignment="1">
      <alignment horizontal="center" vertical="center" wrapText="1"/>
    </xf>
    <xf numFmtId="0" fontId="13" fillId="0" borderId="0" xfId="0" applyFont="1" applyFill="1" applyAlignment="1">
      <alignment horizontal="center" vertical="center" wrapText="1"/>
    </xf>
    <xf numFmtId="0" fontId="13" fillId="3" borderId="0" xfId="0" applyFont="1" applyFill="1" applyAlignment="1">
      <alignment wrapText="1"/>
    </xf>
    <xf numFmtId="13" fontId="13" fillId="0" borderId="1" xfId="5" quotePrefix="1" applyNumberFormat="1" applyFont="1" applyBorder="1" applyAlignment="1">
      <alignment horizontal="center" vertical="center" wrapText="1"/>
    </xf>
    <xf numFmtId="14" fontId="6" fillId="0" borderId="2" xfId="6" applyNumberFormat="1" applyFont="1" applyFill="1" applyBorder="1" applyAlignment="1">
      <alignment horizontal="center" vertical="center"/>
    </xf>
    <xf numFmtId="167" fontId="6" fillId="0" borderId="2" xfId="6"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1" xfId="0" applyFont="1" applyBorder="1" applyAlignment="1">
      <alignment horizontal="center" vertical="center"/>
    </xf>
    <xf numFmtId="14" fontId="6" fillId="0" borderId="2" xfId="6" applyNumberFormat="1" applyFont="1" applyFill="1" applyBorder="1" applyAlignment="1">
      <alignment horizontal="center" vertical="center" wrapText="1"/>
    </xf>
    <xf numFmtId="0" fontId="13" fillId="0" borderId="1" xfId="0" applyFont="1" applyFill="1" applyBorder="1" applyAlignment="1">
      <alignment horizontal="center" vertical="center" wrapText="1" shrinkToFit="1"/>
    </xf>
    <xf numFmtId="0" fontId="13" fillId="0" borderId="1" xfId="0" applyNumberFormat="1" applyFont="1" applyFill="1" applyBorder="1" applyAlignment="1">
      <alignment horizontal="center" vertical="center" wrapText="1" shrinkToFit="1"/>
    </xf>
    <xf numFmtId="44" fontId="6" fillId="0" borderId="2" xfId="3" applyFont="1" applyFill="1" applyBorder="1" applyAlignment="1">
      <alignment horizontal="center" vertical="center" wrapText="1"/>
    </xf>
    <xf numFmtId="166" fontId="6" fillId="0" borderId="2" xfId="6" applyNumberFormat="1" applyFont="1" applyFill="1" applyBorder="1" applyAlignment="1">
      <alignment horizontal="center" vertical="center" wrapText="1"/>
    </xf>
    <xf numFmtId="167" fontId="6" fillId="0" borderId="2" xfId="6"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0" xfId="0" applyFont="1" applyAlignment="1">
      <alignment horizontal="center"/>
    </xf>
    <xf numFmtId="14" fontId="6" fillId="0" borderId="2" xfId="3" applyNumberFormat="1" applyFont="1" applyFill="1" applyBorder="1" applyAlignment="1">
      <alignment horizontal="center" vertical="center"/>
    </xf>
    <xf numFmtId="166" fontId="6" fillId="0" borderId="1" xfId="6" applyNumberFormat="1" applyFont="1" applyFill="1" applyBorder="1" applyAlignment="1">
      <alignment horizontal="center" vertical="center"/>
    </xf>
    <xf numFmtId="14" fontId="13" fillId="0" borderId="1" xfId="0" applyNumberFormat="1" applyFont="1" applyBorder="1" applyAlignment="1">
      <alignment horizontal="left" vertical="center" wrapText="1"/>
    </xf>
    <xf numFmtId="49" fontId="6" fillId="0" borderId="2" xfId="0" applyNumberFormat="1" applyFont="1" applyFill="1" applyBorder="1" applyAlignment="1">
      <alignment horizontal="center" vertical="center" wrapText="1"/>
    </xf>
    <xf numFmtId="14" fontId="18" fillId="0" borderId="2" xfId="6" applyNumberFormat="1" applyFont="1" applyFill="1" applyBorder="1" applyAlignment="1">
      <alignment horizontal="center" vertical="center" wrapText="1"/>
    </xf>
    <xf numFmtId="4" fontId="14" fillId="0" borderId="0" xfId="6" applyNumberFormat="1" applyFont="1" applyAlignment="1">
      <alignment horizontal="center" vertical="center"/>
    </xf>
    <xf numFmtId="49" fontId="13" fillId="0" borderId="1" xfId="0" applyNumberFormat="1" applyFont="1" applyFill="1" applyBorder="1" applyAlignment="1">
      <alignment horizontal="center" vertical="center" wrapText="1"/>
    </xf>
    <xf numFmtId="165" fontId="13" fillId="0" borderId="2" xfId="0"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44" fontId="6" fillId="0" borderId="2" xfId="3" applyNumberFormat="1" applyFont="1" applyFill="1" applyBorder="1" applyAlignment="1">
      <alignment horizontal="center" vertical="center"/>
    </xf>
    <xf numFmtId="6" fontId="6" fillId="0" borderId="2" xfId="3" applyNumberFormat="1" applyFont="1" applyFill="1" applyBorder="1" applyAlignment="1">
      <alignment horizontal="right" vertical="center"/>
    </xf>
    <xf numFmtId="8" fontId="6" fillId="0" borderId="2" xfId="3" applyNumberFormat="1" applyFont="1" applyFill="1" applyBorder="1" applyAlignment="1">
      <alignment horizontal="right" vertical="center"/>
    </xf>
    <xf numFmtId="0" fontId="13" fillId="0" borderId="1" xfId="6" applyFont="1" applyFill="1" applyBorder="1" applyAlignment="1">
      <alignment horizontal="center" vertical="center" wrapText="1"/>
    </xf>
    <xf numFmtId="0" fontId="13" fillId="0" borderId="2" xfId="6" applyFont="1" applyFill="1" applyBorder="1" applyAlignment="1">
      <alignment horizontal="center" vertical="center" wrapText="1"/>
    </xf>
    <xf numFmtId="0" fontId="13" fillId="0" borderId="1" xfId="0" applyFont="1" applyBorder="1"/>
    <xf numFmtId="0" fontId="6" fillId="0" borderId="2" xfId="0" applyFont="1" applyFill="1" applyBorder="1" applyAlignment="1">
      <alignment horizontal="left" vertical="center" wrapText="1"/>
    </xf>
    <xf numFmtId="14" fontId="6" fillId="0" borderId="2" xfId="0" applyNumberFormat="1"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3" fillId="0" borderId="1" xfId="6"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165" fontId="13" fillId="0" borderId="1" xfId="6"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44" fontId="13" fillId="0" borderId="1" xfId="1" applyNumberFormat="1" applyFont="1" applyFill="1" applyBorder="1" applyAlignment="1">
      <alignment horizontal="center" vertical="center" wrapText="1"/>
    </xf>
    <xf numFmtId="166" fontId="13" fillId="0" borderId="1" xfId="6" applyNumberFormat="1" applyFont="1" applyFill="1" applyBorder="1" applyAlignment="1">
      <alignment horizontal="center" vertical="center" wrapText="1"/>
    </xf>
    <xf numFmtId="167" fontId="13" fillId="0" borderId="1" xfId="6" applyNumberFormat="1" applyFont="1" applyFill="1" applyBorder="1" applyAlignment="1">
      <alignment horizontal="center" vertical="center" wrapText="1"/>
    </xf>
    <xf numFmtId="14" fontId="13" fillId="0" borderId="1" xfId="6" applyNumberFormat="1" applyFont="1" applyFill="1" applyBorder="1" applyAlignment="1">
      <alignment vertical="center" wrapText="1"/>
    </xf>
    <xf numFmtId="14" fontId="18" fillId="0" borderId="1" xfId="6" applyNumberFormat="1" applyFont="1" applyFill="1" applyBorder="1" applyAlignment="1">
      <alignment horizontal="center" vertical="center" wrapText="1"/>
    </xf>
    <xf numFmtId="44" fontId="13" fillId="0" borderId="1" xfId="3" applyFont="1" applyFill="1" applyBorder="1" applyAlignment="1">
      <alignment horizontal="left" vertical="center" wrapText="1"/>
    </xf>
    <xf numFmtId="44" fontId="13" fillId="0" borderId="1" xfId="3" applyFont="1" applyFill="1" applyBorder="1" applyAlignment="1">
      <alignment horizontal="center" vertical="center" wrapText="1"/>
    </xf>
    <xf numFmtId="14" fontId="18" fillId="0" borderId="1" xfId="3" applyNumberFormat="1" applyFont="1" applyFill="1" applyBorder="1" applyAlignment="1">
      <alignment horizontal="center" vertical="center" wrapText="1"/>
    </xf>
    <xf numFmtId="14" fontId="13" fillId="0" borderId="1" xfId="3" applyNumberFormat="1" applyFont="1" applyFill="1" applyBorder="1" applyAlignment="1">
      <alignment horizontal="center" vertical="center" wrapText="1"/>
    </xf>
    <xf numFmtId="167" fontId="13" fillId="0" borderId="1" xfId="3" applyNumberFormat="1" applyFont="1" applyFill="1" applyBorder="1" applyAlignment="1">
      <alignment horizontal="center" vertical="center" wrapText="1"/>
    </xf>
    <xf numFmtId="14" fontId="13" fillId="0" borderId="1" xfId="3" applyNumberFormat="1" applyFont="1" applyFill="1" applyBorder="1" applyAlignment="1">
      <alignment vertical="center" wrapText="1"/>
    </xf>
    <xf numFmtId="44" fontId="13" fillId="0" borderId="2" xfId="1" applyNumberFormat="1" applyFont="1" applyFill="1" applyBorder="1" applyAlignment="1">
      <alignment horizontal="center" vertical="center" wrapText="1"/>
    </xf>
    <xf numFmtId="166" fontId="13" fillId="0" borderId="2"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67" fontId="13" fillId="0" borderId="2" xfId="0" applyNumberFormat="1" applyFont="1" applyFill="1" applyBorder="1" applyAlignment="1">
      <alignment horizontal="center" vertical="center" wrapText="1"/>
    </xf>
    <xf numFmtId="14" fontId="13" fillId="0" borderId="2" xfId="0" applyNumberFormat="1" applyFont="1" applyFill="1" applyBorder="1" applyAlignment="1">
      <alignment vertical="center" wrapText="1"/>
    </xf>
    <xf numFmtId="0" fontId="13" fillId="0" borderId="1" xfId="0" applyFont="1" applyFill="1" applyBorder="1" applyAlignment="1">
      <alignment horizontal="justify" vertical="center" wrapText="1"/>
    </xf>
    <xf numFmtId="0" fontId="13" fillId="0" borderId="1" xfId="0" applyFont="1" applyFill="1" applyBorder="1" applyAlignment="1">
      <alignment wrapText="1" shrinkToFit="1"/>
    </xf>
    <xf numFmtId="0" fontId="13" fillId="0" borderId="1" xfId="0" applyNumberFormat="1" applyFont="1" applyFill="1" applyBorder="1" applyAlignment="1">
      <alignment horizontal="center" wrapText="1" shrinkToFit="1"/>
    </xf>
    <xf numFmtId="49" fontId="13" fillId="0" borderId="1" xfId="0" applyNumberFormat="1" applyFont="1" applyFill="1" applyBorder="1" applyAlignment="1">
      <alignment horizontal="justify" vertical="center" wrapText="1"/>
    </xf>
    <xf numFmtId="167" fontId="13"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justify" vertical="center" wrapText="1"/>
    </xf>
    <xf numFmtId="165" fontId="13" fillId="0" borderId="2" xfId="6" applyNumberFormat="1" applyFont="1" applyFill="1" applyBorder="1" applyAlignment="1">
      <alignment horizontal="center" vertical="center" wrapText="1"/>
    </xf>
    <xf numFmtId="166" fontId="13" fillId="0" borderId="2" xfId="6" applyNumberFormat="1" applyFont="1" applyFill="1" applyBorder="1" applyAlignment="1">
      <alignment horizontal="center" vertical="center" wrapText="1"/>
    </xf>
    <xf numFmtId="14" fontId="13" fillId="0" borderId="2" xfId="6" applyNumberFormat="1" applyFont="1" applyFill="1" applyBorder="1" applyAlignment="1">
      <alignment horizontal="center" vertical="center" wrapText="1"/>
    </xf>
    <xf numFmtId="167" fontId="13" fillId="0" borderId="2" xfId="6" applyNumberFormat="1" applyFont="1" applyFill="1" applyBorder="1" applyAlignment="1">
      <alignment horizontal="center" vertical="center" wrapText="1"/>
    </xf>
    <xf numFmtId="14" fontId="13" fillId="0" borderId="2" xfId="6" applyNumberFormat="1" applyFont="1" applyFill="1" applyBorder="1" applyAlignment="1">
      <alignment vertical="center" wrapText="1"/>
    </xf>
    <xf numFmtId="0" fontId="6" fillId="10" borderId="9" xfId="6" applyNumberFormat="1" applyFont="1" applyFill="1" applyBorder="1" applyAlignment="1">
      <alignment horizontal="center" vertical="center" wrapText="1"/>
    </xf>
    <xf numFmtId="0" fontId="6" fillId="10" borderId="9" xfId="6" applyNumberFormat="1" applyFont="1" applyFill="1" applyBorder="1" applyAlignment="1">
      <alignment horizontal="center" vertical="center"/>
    </xf>
    <xf numFmtId="44" fontId="13" fillId="10" borderId="1" xfId="5" applyNumberFormat="1" applyFont="1" applyFill="1" applyBorder="1" applyAlignment="1">
      <alignment vertical="top" wrapText="1"/>
    </xf>
    <xf numFmtId="44" fontId="6" fillId="10" borderId="9" xfId="3" applyNumberFormat="1" applyFont="1" applyFill="1" applyBorder="1" applyAlignment="1">
      <alignment horizontal="center" vertical="center"/>
    </xf>
    <xf numFmtId="0" fontId="6" fillId="7" borderId="9" xfId="6" applyNumberFormat="1" applyFont="1" applyFill="1" applyBorder="1" applyAlignment="1">
      <alignment horizontal="center" vertical="center" wrapText="1"/>
    </xf>
    <xf numFmtId="0" fontId="6" fillId="7" borderId="9" xfId="6" applyNumberFormat="1" applyFont="1" applyFill="1" applyBorder="1" applyAlignment="1">
      <alignment horizontal="center" vertical="center"/>
    </xf>
    <xf numFmtId="44" fontId="13" fillId="7" borderId="1" xfId="5" applyNumberFormat="1" applyFont="1" applyFill="1" applyBorder="1" applyAlignment="1">
      <alignment vertical="top" wrapText="1"/>
    </xf>
    <xf numFmtId="44" fontId="6" fillId="7" borderId="9" xfId="3" applyNumberFormat="1" applyFont="1" applyFill="1" applyBorder="1" applyAlignment="1">
      <alignment horizontal="center" vertical="center"/>
    </xf>
    <xf numFmtId="44" fontId="6" fillId="10" borderId="9" xfId="3" applyNumberFormat="1" applyFont="1" applyFill="1" applyBorder="1" applyAlignment="1">
      <alignment horizontal="center" vertical="center" wrapText="1"/>
    </xf>
    <xf numFmtId="44" fontId="6" fillId="7" borderId="9" xfId="3" applyNumberFormat="1" applyFont="1" applyFill="1" applyBorder="1" applyAlignment="1">
      <alignment horizontal="center" vertical="center" wrapText="1"/>
    </xf>
    <xf numFmtId="44" fontId="13" fillId="10" borderId="1" xfId="5" applyNumberFormat="1" applyFont="1" applyFill="1" applyBorder="1" applyAlignment="1">
      <alignment horizontal="center" vertical="center" wrapText="1"/>
    </xf>
    <xf numFmtId="0" fontId="13" fillId="10" borderId="1" xfId="0" applyFont="1" applyFill="1" applyBorder="1" applyAlignment="1">
      <alignment horizontal="center" vertical="center" wrapText="1" shrinkToFit="1"/>
    </xf>
    <xf numFmtId="0" fontId="13" fillId="7" borderId="1" xfId="0" applyNumberFormat="1" applyFont="1" applyFill="1" applyBorder="1" applyAlignment="1">
      <alignment horizontal="center" vertical="center" wrapText="1" shrinkToFit="1"/>
    </xf>
    <xf numFmtId="0" fontId="13" fillId="10" borderId="1" xfId="0" applyNumberFormat="1" applyFont="1" applyFill="1" applyBorder="1" applyAlignment="1">
      <alignment horizontal="center" vertical="center" wrapText="1" shrinkToFit="1"/>
    </xf>
    <xf numFmtId="0" fontId="13" fillId="7" borderId="1" xfId="0" applyFont="1" applyFill="1" applyBorder="1" applyAlignment="1">
      <alignment horizontal="center" vertical="center" wrapText="1" shrinkToFit="1"/>
    </xf>
    <xf numFmtId="4" fontId="14" fillId="10" borderId="10" xfId="6" applyNumberFormat="1" applyFont="1" applyFill="1" applyBorder="1" applyAlignment="1">
      <alignment horizontal="center" vertical="center"/>
    </xf>
    <xf numFmtId="49" fontId="6" fillId="7"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wrapText="1"/>
    </xf>
    <xf numFmtId="49" fontId="13" fillId="7" borderId="1" xfId="0" applyNumberFormat="1" applyFont="1" applyFill="1" applyBorder="1" applyAlignment="1">
      <alignment horizontal="center" vertical="center" wrapText="1"/>
    </xf>
    <xf numFmtId="49" fontId="13" fillId="10" borderId="1" xfId="0" applyNumberFormat="1" applyFont="1" applyFill="1" applyBorder="1" applyAlignment="1">
      <alignment horizontal="center" vertical="center" wrapText="1"/>
    </xf>
    <xf numFmtId="6" fontId="6" fillId="7" borderId="9" xfId="3" applyNumberFormat="1" applyFont="1" applyFill="1" applyBorder="1" applyAlignment="1">
      <alignment horizontal="right" vertical="center"/>
    </xf>
    <xf numFmtId="8" fontId="6" fillId="7" borderId="9" xfId="3" applyNumberFormat="1" applyFont="1" applyFill="1" applyBorder="1" applyAlignment="1">
      <alignment horizontal="right" vertical="center"/>
    </xf>
    <xf numFmtId="49" fontId="6" fillId="7" borderId="1" xfId="0" applyNumberFormat="1" applyFont="1" applyFill="1" applyBorder="1" applyAlignment="1">
      <alignment horizontal="center" vertical="center" wrapText="1"/>
    </xf>
    <xf numFmtId="13" fontId="13" fillId="7" borderId="1" xfId="5" quotePrefix="1" applyNumberFormat="1" applyFont="1" applyFill="1" applyBorder="1" applyAlignment="1">
      <alignment horizontal="center" vertical="center" wrapText="1"/>
    </xf>
    <xf numFmtId="0" fontId="13" fillId="7" borderId="12" xfId="0" applyFont="1" applyFill="1" applyBorder="1" applyAlignment="1">
      <alignment horizontal="center" vertical="center"/>
    </xf>
    <xf numFmtId="0" fontId="6" fillId="10" borderId="14" xfId="0" applyFont="1" applyFill="1" applyBorder="1" applyAlignment="1">
      <alignment horizontal="center" vertical="center" wrapText="1"/>
    </xf>
    <xf numFmtId="14"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wrapText="1"/>
    </xf>
    <xf numFmtId="14" fontId="17" fillId="0" borderId="0" xfId="0" applyNumberFormat="1" applyFont="1" applyAlignment="1">
      <alignment horizontal="center" vertical="center"/>
    </xf>
    <xf numFmtId="0" fontId="15" fillId="0" borderId="0" xfId="0" applyFont="1" applyAlignment="1">
      <alignment horizontal="left" vertical="center" wrapText="1"/>
    </xf>
    <xf numFmtId="0" fontId="6" fillId="0" borderId="0" xfId="0" applyFont="1" applyAlignment="1">
      <alignment horizontal="left" vertical="center" wrapText="1"/>
    </xf>
    <xf numFmtId="0" fontId="10" fillId="0" borderId="0" xfId="0" applyFont="1" applyAlignment="1">
      <alignment horizontal="center" vertical="center" wrapText="1"/>
    </xf>
    <xf numFmtId="44" fontId="17" fillId="0" borderId="0" xfId="3" applyFont="1" applyAlignment="1">
      <alignment horizontal="center" vertical="center" wrapText="1"/>
    </xf>
    <xf numFmtId="0" fontId="17" fillId="0" borderId="0" xfId="0" applyFont="1" applyAlignment="1">
      <alignment horizontal="center" vertical="center" wrapText="1"/>
    </xf>
    <xf numFmtId="0" fontId="0" fillId="0" borderId="13" xfId="0" applyFill="1" applyBorder="1" applyAlignment="1">
      <alignment horizontal="center" vertical="center" wrapText="1" shrinkToFit="1"/>
    </xf>
    <xf numFmtId="0" fontId="0" fillId="0" borderId="1" xfId="0" applyBorder="1" applyAlignment="1">
      <alignment horizontal="center" vertical="center"/>
    </xf>
    <xf numFmtId="49" fontId="16" fillId="0" borderId="11" xfId="0" applyNumberFormat="1" applyFont="1" applyFill="1" applyBorder="1" applyAlignment="1">
      <alignment horizontal="center" vertical="center" wrapText="1"/>
    </xf>
    <xf numFmtId="0" fontId="13" fillId="0" borderId="2" xfId="0" applyNumberFormat="1" applyFont="1" applyBorder="1" applyAlignment="1">
      <alignment horizontal="center" vertical="center"/>
    </xf>
    <xf numFmtId="0" fontId="0" fillId="0" borderId="2" xfId="0" applyFill="1" applyBorder="1" applyAlignment="1">
      <alignment horizontal="center" vertical="center" wrapText="1" shrinkToFit="1"/>
    </xf>
    <xf numFmtId="49" fontId="16" fillId="0" borderId="1" xfId="0"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shrinkToFit="1"/>
    </xf>
    <xf numFmtId="0" fontId="13"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 xfId="6" applyFont="1" applyFill="1" applyBorder="1" applyAlignment="1">
      <alignment horizontal="left" vertical="center" wrapText="1"/>
    </xf>
    <xf numFmtId="0" fontId="4" fillId="0" borderId="2" xfId="0" applyFont="1" applyBorder="1" applyAlignment="1">
      <alignment horizontal="left" vertical="center" wrapText="1"/>
    </xf>
    <xf numFmtId="14" fontId="4" fillId="0" borderId="2" xfId="0" applyNumberFormat="1" applyFont="1" applyBorder="1" applyAlignment="1">
      <alignment horizontal="left" vertical="center" wrapText="1"/>
    </xf>
    <xf numFmtId="0" fontId="14" fillId="0" borderId="2"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1" xfId="6" applyFont="1" applyFill="1" applyBorder="1" applyAlignment="1">
      <alignment horizontal="center" vertical="center" wrapText="1"/>
    </xf>
    <xf numFmtId="44" fontId="17" fillId="0" borderId="2" xfId="5" applyFont="1" applyBorder="1" applyAlignment="1">
      <alignment vertical="top" wrapText="1"/>
    </xf>
    <xf numFmtId="6" fontId="6" fillId="0" borderId="2" xfId="0" applyNumberFormat="1" applyFont="1" applyBorder="1"/>
    <xf numFmtId="44" fontId="3" fillId="0" borderId="0" xfId="3" applyFont="1" applyFill="1" applyBorder="1" applyAlignment="1">
      <alignment horizontal="center" vertical="center" wrapText="1"/>
    </xf>
    <xf numFmtId="4" fontId="13" fillId="0" borderId="2" xfId="0" applyNumberFormat="1" applyFont="1" applyBorder="1"/>
    <xf numFmtId="44" fontId="3" fillId="0" borderId="4" xfId="3" applyFont="1" applyFill="1" applyBorder="1" applyAlignment="1">
      <alignment horizontal="center" vertical="center" wrapText="1"/>
    </xf>
    <xf numFmtId="44" fontId="3" fillId="0" borderId="1" xfId="3" applyFont="1" applyFill="1" applyBorder="1" applyAlignment="1">
      <alignment horizontal="center" vertical="center" wrapText="1"/>
    </xf>
    <xf numFmtId="0" fontId="7" fillId="6" borderId="1" xfId="0" applyFont="1" applyFill="1" applyBorder="1" applyAlignment="1">
      <alignment horizontal="center" vertical="center" textRotation="90" wrapText="1"/>
    </xf>
    <xf numFmtId="0" fontId="8" fillId="0" borderId="8" xfId="0" applyFont="1" applyBorder="1" applyAlignment="1">
      <alignment horizontal="center" wrapText="1"/>
    </xf>
  </cellXfs>
  <cellStyles count="9">
    <cellStyle name="Euro" xfId="5"/>
    <cellStyle name="Millares" xfId="7" builtinId="3"/>
    <cellStyle name="Millares 2" xfId="8"/>
    <cellStyle name="Moneda" xfId="1" builtinId="4"/>
    <cellStyle name="Moneda 2" xfId="3"/>
    <cellStyle name="Normal" xfId="0" builtinId="0"/>
    <cellStyle name="Normal 2" xfId="6"/>
    <cellStyle name="Normal 3" xfId="2"/>
    <cellStyle name="Porcentaje" xfId="4" builtinId="5"/>
  </cellStyles>
  <dxfs count="48">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4" formatCode="_-* #,##0.00\ &quot;€&quot;_-;\-* #,##0.00\ &quot;€&quot;_-;_-* &quot;-&quot;??\ &quot;€&quot;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168"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numFmt numFmtId="30" formatCode="@"/>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9"/>
        <color theme="1"/>
        <name val="Arial"/>
        <scheme val="none"/>
      </font>
      <fill>
        <patternFill patternType="none">
          <fgColor indexed="64"/>
          <bgColor theme="0"/>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8"/>
        <color theme="1"/>
        <name val="Arial"/>
        <scheme val="none"/>
      </font>
      <fill>
        <patternFill patternType="solid">
          <fgColor indexed="64"/>
          <bgColor indexed="4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7" formatCode="dd/mm/yy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d/mm/yyyy"/>
      <fill>
        <patternFill patternType="none">
          <fgColor indexed="64"/>
          <bgColor theme="0"/>
        </patternFill>
      </fill>
      <alignment horizontal="general"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7" formatCode="dd/mm/yy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9" formatCode="dd/mm/yy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6" formatCode="dd/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4" formatCode="_-* #,##0.00\ &quot;€&quot;_-;\-* #,##0.00\ &quot;€&quot;_-;_-* &quot;-&quot;??\ &quot;€&quot;_-;_-@_-"/>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4" formatCode="_-* #,##0.00\ &quot;€&quot;_-;\-* #,##0.00\ &quot;€&quot;_-;_-* &quot;-&quot;??\ &quot;€&quot;_-;_-@_-"/>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4" formatCode="_-* #,##0.00\ &quot;€&quot;_-;\-* #,##0.00\ &quot;€&quot;_-;_-* &quot;-&quot;??\ &quot;€&quot;_-;_-@_-"/>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scheme val="none"/>
      </font>
      <numFmt numFmtId="19" formatCode="dd/mm/yy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165" formatCode="#,##0.00\ &quot;€&quo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justify"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numFmt numFmtId="30" formatCode="@"/>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10"/>
        <color theme="1"/>
        <name val="Arial"/>
        <scheme val="none"/>
      </font>
      <fill>
        <patternFill patternType="none">
          <fgColor indexed="64"/>
          <bgColor theme="0"/>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fill>
        <patternFill patternType="solid">
          <fgColor indexed="64"/>
          <bgColor indexed="4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7.5417644914945819E-2"/>
          <c:y val="0.20198483773219431"/>
          <c:w val="0.6647468985644881"/>
          <c:h val="0.7963164475685176"/>
        </c:manualLayout>
      </c:layout>
      <c:pie3DChart>
        <c:varyColors val="1"/>
        <c:ser>
          <c:idx val="0"/>
          <c:order val="0"/>
          <c:explosion val="25"/>
          <c:dPt>
            <c:idx val="1"/>
            <c:bubble3D val="0"/>
            <c:explosion val="27"/>
          </c:dPt>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procedimiento!$B$3:$B$7</c:f>
              <c:strCache>
                <c:ptCount val="5"/>
                <c:pt idx="0">
                  <c:v>Abierto ordinario</c:v>
                </c:pt>
                <c:pt idx="1">
                  <c:v>Armonizado</c:v>
                </c:pt>
                <c:pt idx="2">
                  <c:v>Negociado S/P y C/P</c:v>
                </c:pt>
                <c:pt idx="3">
                  <c:v>Abierto Simplificado</c:v>
                </c:pt>
                <c:pt idx="4">
                  <c:v>Abierto Simp. Abreviado</c:v>
                </c:pt>
              </c:strCache>
            </c:strRef>
          </c:cat>
          <c:val>
            <c:numRef>
              <c:f>procedimiento!$D$3:$D$7</c:f>
              <c:numCache>
                <c:formatCode>0.00%</c:formatCode>
                <c:ptCount val="5"/>
                <c:pt idx="0">
                  <c:v>0.30890456913242026</c:v>
                </c:pt>
                <c:pt idx="1">
                  <c:v>0.63722904157115723</c:v>
                </c:pt>
                <c:pt idx="2">
                  <c:v>3.7156960796412841E-2</c:v>
                </c:pt>
                <c:pt idx="3">
                  <c:v>1.57601465895859E-2</c:v>
                </c:pt>
                <c:pt idx="4">
                  <c:v>9.4928191042390885E-4</c:v>
                </c:pt>
              </c:numCache>
            </c:numRef>
          </c:val>
        </c:ser>
        <c:dLbls>
          <c:showLegendKey val="0"/>
          <c:showVal val="0"/>
          <c:showCatName val="0"/>
          <c:showSerName val="0"/>
          <c:showPercent val="0"/>
          <c:showBubbleSize val="0"/>
          <c:showLeaderLines val="1"/>
        </c:dLbls>
      </c:pie3DChart>
    </c:plotArea>
    <c:legend>
      <c:legendPos val="r"/>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53340</xdr:colOff>
      <xdr:row>8</xdr:row>
      <xdr:rowOff>38100</xdr:rowOff>
    </xdr:from>
    <xdr:to>
      <xdr:col>6</xdr:col>
      <xdr:colOff>45720</xdr:colOff>
      <xdr:row>30</xdr:row>
      <xdr:rowOff>7620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20C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2012"/>
      <sheetName val="Lista desplegable anterior"/>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Tipo</v>
          </cell>
          <cell r="B1" t="str">
            <v>Procedimiento</v>
          </cell>
          <cell r="C1" t="str">
            <v>Tramitación</v>
          </cell>
          <cell r="E1" t="str">
            <v>Dpto</v>
          </cell>
          <cell r="G1" t="str">
            <v>Prorroga</v>
          </cell>
        </row>
        <row r="2">
          <cell r="A2" t="str">
            <v>Asistencia Técnica</v>
          </cell>
          <cell r="B2" t="str">
            <v>Abierto</v>
          </cell>
          <cell r="C2" t="str">
            <v>Emergencia</v>
          </cell>
          <cell r="E2" t="str">
            <v>Alcaldía</v>
          </cell>
          <cell r="G2" t="str">
            <v>Si</v>
          </cell>
        </row>
        <row r="3">
          <cell r="A3" t="str">
            <v>Colaboración entre s. público y s. privado</v>
          </cell>
          <cell r="B3" t="str">
            <v>Armonizado</v>
          </cell>
          <cell r="C3" t="str">
            <v>Ordinario</v>
          </cell>
          <cell r="E3" t="str">
            <v>Archivo</v>
          </cell>
          <cell r="G3" t="str">
            <v>No</v>
          </cell>
        </row>
        <row r="4">
          <cell r="A4" t="str">
            <v xml:space="preserve">Concesión  </v>
          </cell>
          <cell r="B4" t="str">
            <v>Abierto Simplificado</v>
          </cell>
          <cell r="C4" t="str">
            <v>Urgente</v>
          </cell>
          <cell r="E4" t="str">
            <v>Artes Escénicas</v>
          </cell>
        </row>
        <row r="5">
          <cell r="A5" t="str">
            <v>Concesión obras públicas</v>
          </cell>
          <cell r="B5" t="str">
            <v>Abierto Simp. REDUC</v>
          </cell>
          <cell r="E5" t="str">
            <v>Asesoría Jurídica</v>
          </cell>
        </row>
        <row r="6">
          <cell r="A6" t="str">
            <v>Gestión Servicios públicos</v>
          </cell>
          <cell r="B6" t="str">
            <v>Negociado S/P</v>
          </cell>
          <cell r="E6" t="str">
            <v>Asuntos Generales</v>
          </cell>
        </row>
        <row r="7">
          <cell r="A7" t="str">
            <v>Mixtos</v>
          </cell>
          <cell r="B7" t="str">
            <v>Restringido</v>
          </cell>
          <cell r="E7" t="str">
            <v>Barrio</v>
          </cell>
        </row>
        <row r="8">
          <cell r="A8" t="str">
            <v xml:space="preserve">Obras </v>
          </cell>
          <cell r="B8" t="str">
            <v>Negociado C/P</v>
          </cell>
          <cell r="E8" t="str">
            <v>Bienestar Social</v>
          </cell>
        </row>
        <row r="9">
          <cell r="A9" t="str">
            <v>Privado</v>
          </cell>
          <cell r="E9" t="str">
            <v>Circulación y Transportes</v>
          </cell>
        </row>
        <row r="10">
          <cell r="A10" t="str">
            <v>Servicios</v>
          </cell>
          <cell r="E10" t="str">
            <v>Comercio y Consumo</v>
          </cell>
        </row>
        <row r="11">
          <cell r="A11" t="str">
            <v>Suministros</v>
          </cell>
          <cell r="E11" t="str">
            <v>Contratación</v>
          </cell>
        </row>
        <row r="12">
          <cell r="A12" t="str">
            <v>Administrativo Especial</v>
          </cell>
          <cell r="E12" t="str">
            <v>Cooperación</v>
          </cell>
        </row>
        <row r="13">
          <cell r="A13" t="str">
            <v>Enajenación</v>
          </cell>
          <cell r="E13" t="str">
            <v>Cultura</v>
          </cell>
        </row>
        <row r="14">
          <cell r="E14" t="str">
            <v>Deportes</v>
          </cell>
        </row>
        <row r="15">
          <cell r="E15" t="str">
            <v xml:space="preserve">Desarrollo Local </v>
          </cell>
        </row>
        <row r="16">
          <cell r="E16" t="str">
            <v>Disciplina Vial</v>
          </cell>
        </row>
        <row r="17">
          <cell r="E17" t="str">
            <v>Economía</v>
          </cell>
        </row>
        <row r="18">
          <cell r="E18" t="str">
            <v>Educación e Infancia</v>
          </cell>
        </row>
        <row r="19">
          <cell r="E19" t="str">
            <v>Extinción de Incendios</v>
          </cell>
        </row>
        <row r="20">
          <cell r="E20" t="str">
            <v>Festejos</v>
          </cell>
        </row>
        <row r="21">
          <cell r="E21" t="str">
            <v>Hacienda</v>
          </cell>
        </row>
        <row r="22">
          <cell r="E22" t="str">
            <v>Igualdad</v>
          </cell>
        </row>
        <row r="23">
          <cell r="E23" t="str">
            <v>Inmigración</v>
          </cell>
        </row>
        <row r="24">
          <cell r="E24" t="str">
            <v>Intervención</v>
          </cell>
        </row>
        <row r="25">
          <cell r="E25" t="str">
            <v>Juventud</v>
          </cell>
        </row>
        <row r="26">
          <cell r="E26" t="str">
            <v>Mantenimiento</v>
          </cell>
        </row>
        <row r="27">
          <cell r="E27" t="str">
            <v>Mayores</v>
          </cell>
        </row>
        <row r="28">
          <cell r="E28" t="str">
            <v>Medio Ambiente</v>
          </cell>
        </row>
        <row r="29">
          <cell r="E29" t="str">
            <v>Medios Audiovisuales</v>
          </cell>
        </row>
        <row r="30">
          <cell r="E30" t="str">
            <v>Medios de Comunicación</v>
          </cell>
        </row>
        <row r="31">
          <cell r="E31" t="str">
            <v>Movilidad</v>
          </cell>
        </row>
        <row r="32">
          <cell r="E32" t="str">
            <v>Mujer</v>
          </cell>
        </row>
        <row r="33">
          <cell r="E33" t="str">
            <v>Nuevas Tecnologías</v>
          </cell>
        </row>
        <row r="34">
          <cell r="E34" t="str">
            <v>Obras y Servicios</v>
          </cell>
        </row>
        <row r="35">
          <cell r="E35" t="str">
            <v>Organización y calidad</v>
          </cell>
        </row>
        <row r="36">
          <cell r="E36" t="str">
            <v>Parques y Jardines</v>
          </cell>
        </row>
        <row r="37">
          <cell r="E37" t="str">
            <v>Participación Ciudadana</v>
          </cell>
        </row>
        <row r="38">
          <cell r="E38" t="str">
            <v>Patrimonio</v>
          </cell>
        </row>
        <row r="39">
          <cell r="E39" t="str">
            <v>Personas Mayores</v>
          </cell>
        </row>
        <row r="40">
          <cell r="E40" t="str">
            <v>Policía Local</v>
          </cell>
        </row>
        <row r="41">
          <cell r="E41" t="str">
            <v>Protección Civil</v>
          </cell>
        </row>
        <row r="42">
          <cell r="E42" t="str">
            <v>RRHH</v>
          </cell>
        </row>
        <row r="43">
          <cell r="E43" t="str">
            <v>Salud</v>
          </cell>
        </row>
        <row r="44">
          <cell r="E44" t="str">
            <v>Secretaría</v>
          </cell>
        </row>
        <row r="45">
          <cell r="E45" t="str">
            <v>Servicios Auxiliares</v>
          </cell>
        </row>
        <row r="46">
          <cell r="E46" t="str">
            <v>Servicios Internos</v>
          </cell>
        </row>
        <row r="47">
          <cell r="E47" t="str">
            <v>Servicios Sociales</v>
          </cell>
        </row>
        <row r="48">
          <cell r="E48" t="str">
            <v>Tesorería</v>
          </cell>
        </row>
        <row r="49">
          <cell r="E49" t="str">
            <v>Universidad Popular</v>
          </cell>
        </row>
        <row r="50">
          <cell r="E50" t="str">
            <v>Urbanismo</v>
          </cell>
        </row>
      </sheetData>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Lista desplegable 2012"/>
      <sheetName val="Modificaciones contratos"/>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anterior"/>
      <sheetName val="Hoja1"/>
      <sheetName val="Encuesta"/>
      <sheetName val="Relación expdtes"/>
    </sheetNames>
    <sheetDataSet>
      <sheetData sheetId="0"/>
      <sheetData sheetId="1">
        <row r="1">
          <cell r="A1" t="str">
            <v>Tipo</v>
          </cell>
          <cell r="B1" t="str">
            <v>Procedimiento</v>
          </cell>
        </row>
        <row r="2">
          <cell r="A2" t="str">
            <v>Asistencia Técnica</v>
          </cell>
          <cell r="B2" t="str">
            <v>Abierto ordinario</v>
          </cell>
        </row>
        <row r="3">
          <cell r="A3" t="str">
            <v>Colaboración entre s. público y s. privado</v>
          </cell>
          <cell r="B3" t="str">
            <v>Armonizado</v>
          </cell>
        </row>
        <row r="4">
          <cell r="A4" t="str">
            <v xml:space="preserve">Concesión  </v>
          </cell>
          <cell r="B4" t="str">
            <v>Abierto Simplificado</v>
          </cell>
        </row>
        <row r="5">
          <cell r="A5" t="str">
            <v>Concesión obras públicas</v>
          </cell>
          <cell r="B5" t="str">
            <v>Abierto S. ABREVIADO</v>
          </cell>
        </row>
        <row r="6">
          <cell r="A6" t="str">
            <v>Gestión Servicios públicos</v>
          </cell>
          <cell r="B6" t="str">
            <v>Negociado S/P</v>
          </cell>
        </row>
        <row r="7">
          <cell r="A7" t="str">
            <v>Mixtos</v>
          </cell>
          <cell r="B7" t="str">
            <v>Restringido</v>
          </cell>
        </row>
        <row r="8">
          <cell r="A8" t="str">
            <v xml:space="preserve">Obras </v>
          </cell>
          <cell r="B8" t="str">
            <v>Negociado C/P</v>
          </cell>
        </row>
        <row r="9">
          <cell r="A9" t="str">
            <v>Privado</v>
          </cell>
        </row>
        <row r="10">
          <cell r="A10" t="str">
            <v>Servicios</v>
          </cell>
        </row>
        <row r="11">
          <cell r="A11" t="str">
            <v>Suministros</v>
          </cell>
        </row>
        <row r="12">
          <cell r="A12" t="str">
            <v>Administrativo Especial</v>
          </cell>
        </row>
        <row r="13">
          <cell r="A13" t="str">
            <v>Enajenación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C1" t="str">
            <v>Tipo</v>
          </cell>
        </row>
      </sheetData>
      <sheetData sheetId="18"/>
      <sheetData sheetId="19"/>
      <sheetData sheetId="20" refreshError="1"/>
    </sheetDataSet>
  </externalBook>
</externalLink>
</file>

<file path=xl/tables/table1.xml><?xml version="1.0" encoding="utf-8"?>
<table xmlns="http://schemas.openxmlformats.org/spreadsheetml/2006/main" id="2" name="Tabla2" displayName="Tabla2" ref="A1:Z92" totalsRowShown="0" headerRowDxfId="47" dataDxfId="45" headerRowBorderDxfId="46" tableBorderDxfId="44">
  <autoFilter ref="A1:Z92"/>
  <tableColumns count="26">
    <tableColumn id="1" name="EXPTE _x000a_2018" dataDxfId="43"/>
    <tableColumn id="2" name="OBJETO" dataDxfId="42"/>
    <tableColumn id="3" name="Tipo " dataDxfId="41"/>
    <tableColumn id="4" name="Procedimiento" dataDxfId="40"/>
    <tableColumn id="5" name="Tramitación" dataDxfId="39"/>
    <tableColumn id="6" name="Dpto/Sección" dataDxfId="38"/>
    <tableColumn id="7" name="IMPORTE LICITACIÓN CON IVA" dataDxfId="37"/>
    <tableColumn id="8" name="RESOLUCION o _x000a_ACUERDO APROBACIÓN" dataDxfId="36"/>
    <tableColumn id="9" name="RESOLUCION o _x000a_ACUERDO ADJUDICACIÓN" dataDxfId="35"/>
    <tableColumn id="10" name="Perfil/Platf de Cont inicio exp" dataDxfId="34"/>
    <tableColumn id="13" name="DOUE" dataDxfId="33"/>
    <tableColumn id="14" name="Nº _x000a_Licitadores" dataDxfId="32"/>
    <tableColumn id="15" name="Adjudicatario" dataDxfId="31"/>
    <tableColumn id="16" name="CIF / DNI" dataDxfId="30"/>
    <tableColumn id="17" name="Precio Canon" dataDxfId="29"/>
    <tableColumn id="18" name="Precio de adjudicación _x000a_sin IVA" dataDxfId="28" dataCellStyle="Moneda"/>
    <tableColumn id="19" name="IVA" dataDxfId="27" dataCellStyle="Moneda"/>
    <tableColumn id="20" name="Total adjudicación_x000a_con IVA" dataDxfId="26" dataCellStyle="Moneda">
      <calculatedColumnFormula>P2+Q2</calculatedColumnFormula>
    </tableColumn>
    <tableColumn id="21" name="Fecha firma del  contrato" dataDxfId="25"/>
    <tableColumn id="22" name="Fecha inicio del contrato" dataDxfId="24"/>
    <tableColumn id="23" name="Plazo de ejecución" dataDxfId="23"/>
    <tableColumn id="24" name="Vto. Contrato" dataDxfId="22"/>
    <tableColumn id="25" name="Posibilidad de Prórroga" dataDxfId="21"/>
    <tableColumn id="11" name="Observaciones" dataDxfId="20"/>
    <tableColumn id="12" name="Columna1" dataDxfId="19"/>
    <tableColumn id="26" name="Columna2" dataDxfId="18"/>
  </tableColumns>
  <tableStyleInfo name="TableStyleMedium9" showFirstColumn="0" showLastColumn="0" showRowStripes="1" showColumnStripes="0"/>
</table>
</file>

<file path=xl/tables/table2.xml><?xml version="1.0" encoding="utf-8"?>
<table xmlns="http://schemas.openxmlformats.org/spreadsheetml/2006/main" id="3" name="Tabla24" displayName="Tabla24" ref="A1:G92" totalsRowShown="0" headerRowDxfId="17" dataDxfId="15" headerRowBorderDxfId="16" tableBorderDxfId="14">
  <autoFilter ref="A1:G92"/>
  <sortState ref="A2:G92">
    <sortCondition ref="B1:B92"/>
  </sortState>
  <tableColumns count="7">
    <tableColumn id="1" name="EXPTE " dataDxfId="13" totalsRowDxfId="12" dataCellStyle="Moneda"/>
    <tableColumn id="15" name="Adjudicatario" dataDxfId="11" totalsRowDxfId="10" dataCellStyle="Moneda"/>
    <tableColumn id="17" name="Precio Canon" dataDxfId="9" totalsRowDxfId="8" dataCellStyle="Normal 2"/>
    <tableColumn id="18" name="Precio de adjudicación _x000a_sin IVA" dataDxfId="7" totalsRowDxfId="6" dataCellStyle="Moneda"/>
    <tableColumn id="19" name="IVA" dataDxfId="5" totalsRowDxfId="4" dataCellStyle="Moneda"/>
    <tableColumn id="20" name="Total adjudicación_x000a_con IVA" dataDxfId="3" totalsRowDxfId="2" dataCellStyle="Moneda"/>
    <tableColumn id="26" name="Observaciones" dataDxfId="1" totalsRowDxfId="0" dataCellStyle="Moneda"/>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2"/>
  <sheetViews>
    <sheetView tabSelected="1" zoomScaleNormal="100" workbookViewId="0">
      <pane xSplit="1" topLeftCell="H1" activePane="topRight" state="frozen"/>
      <selection activeCell="A5" sqref="A5"/>
      <selection pane="topRight" activeCell="M3" sqref="M3"/>
    </sheetView>
  </sheetViews>
  <sheetFormatPr baseColWidth="10" defaultColWidth="11.5546875" defaultRowHeight="13.2" x14ac:dyDescent="0.25"/>
  <cols>
    <col min="1" max="1" width="14.33203125" style="139" customWidth="1"/>
    <col min="2" max="2" width="50.6640625" style="139" customWidth="1"/>
    <col min="3" max="3" width="11.5546875" style="139"/>
    <col min="4" max="4" width="25.5546875" style="139" customWidth="1"/>
    <col min="5" max="5" width="11.5546875" style="139"/>
    <col min="6" max="6" width="19.109375" style="139" bestFit="1" customWidth="1"/>
    <col min="7" max="7" width="24.44140625" style="139" bestFit="1" customWidth="1"/>
    <col min="8" max="8" width="16.44140625" style="139" customWidth="1"/>
    <col min="9" max="9" width="11.6640625" style="139" customWidth="1"/>
    <col min="10" max="10" width="21.44140625" style="139" customWidth="1"/>
    <col min="11" max="11" width="12.77734375" style="139" bestFit="1" customWidth="1"/>
    <col min="12" max="12" width="11.6640625" style="139" bestFit="1" customWidth="1"/>
    <col min="13" max="13" width="21.6640625" style="139" customWidth="1"/>
    <col min="14" max="15" width="11.5546875" style="139"/>
    <col min="16" max="16" width="18.5546875" style="139" customWidth="1"/>
    <col min="17" max="17" width="17.5546875" style="139" customWidth="1"/>
    <col min="18" max="18" width="16.88671875" style="139" customWidth="1"/>
    <col min="19" max="19" width="18.88671875" style="139" customWidth="1"/>
    <col min="20" max="20" width="20.88671875" style="139" customWidth="1"/>
    <col min="21" max="21" width="15.109375" style="139" customWidth="1"/>
    <col min="22" max="22" width="12.77734375" style="139" bestFit="1" customWidth="1"/>
    <col min="23" max="23" width="17.6640625" style="139" customWidth="1"/>
    <col min="24" max="24" width="36.77734375" style="139" customWidth="1"/>
    <col min="25" max="16384" width="11.5546875" style="139"/>
  </cols>
  <sheetData>
    <row r="1" spans="1:26" ht="66" x14ac:dyDescent="0.25">
      <c r="A1" s="134" t="s">
        <v>0</v>
      </c>
      <c r="B1" s="135" t="s">
        <v>1</v>
      </c>
      <c r="C1" s="135" t="s">
        <v>2</v>
      </c>
      <c r="D1" s="135" t="s">
        <v>3</v>
      </c>
      <c r="E1" s="135" t="s">
        <v>4</v>
      </c>
      <c r="F1" s="135" t="s">
        <v>5</v>
      </c>
      <c r="G1" s="135" t="s">
        <v>6</v>
      </c>
      <c r="H1" s="135" t="s">
        <v>7</v>
      </c>
      <c r="I1" s="136" t="s">
        <v>8</v>
      </c>
      <c r="J1" s="135" t="s">
        <v>9</v>
      </c>
      <c r="K1" s="135" t="s">
        <v>10</v>
      </c>
      <c r="L1" s="135" t="s">
        <v>11</v>
      </c>
      <c r="M1" s="135" t="s">
        <v>12</v>
      </c>
      <c r="N1" s="135" t="s">
        <v>13</v>
      </c>
      <c r="O1" s="135" t="s">
        <v>14</v>
      </c>
      <c r="P1" s="137" t="s">
        <v>15</v>
      </c>
      <c r="Q1" s="138" t="s">
        <v>16</v>
      </c>
      <c r="R1" s="138" t="s">
        <v>17</v>
      </c>
      <c r="S1" s="137" t="s">
        <v>18</v>
      </c>
      <c r="T1" s="137" t="s">
        <v>19</v>
      </c>
      <c r="U1" s="135" t="s">
        <v>20</v>
      </c>
      <c r="V1" s="135" t="s">
        <v>21</v>
      </c>
      <c r="W1" s="136" t="s">
        <v>22</v>
      </c>
      <c r="X1" s="135" t="s">
        <v>23</v>
      </c>
      <c r="Y1" s="135" t="s">
        <v>167</v>
      </c>
      <c r="Z1" s="135" t="s">
        <v>174</v>
      </c>
    </row>
    <row r="2" spans="1:26" s="153" customFormat="1" ht="26.4" x14ac:dyDescent="0.25">
      <c r="A2" s="140" t="s">
        <v>160</v>
      </c>
      <c r="B2" s="141" t="s">
        <v>135</v>
      </c>
      <c r="C2" s="142" t="s">
        <v>35</v>
      </c>
      <c r="D2" s="143" t="s">
        <v>25</v>
      </c>
      <c r="E2" s="142" t="s">
        <v>26</v>
      </c>
      <c r="F2" s="142" t="s">
        <v>31</v>
      </c>
      <c r="G2" s="144">
        <v>60001</v>
      </c>
      <c r="H2" s="145" t="s">
        <v>136</v>
      </c>
      <c r="I2" s="145" t="s">
        <v>161</v>
      </c>
      <c r="J2" s="146">
        <v>44087</v>
      </c>
      <c r="K2" s="147"/>
      <c r="L2" s="142">
        <v>2</v>
      </c>
      <c r="M2" s="148" t="s">
        <v>162</v>
      </c>
      <c r="N2" s="148" t="s">
        <v>163</v>
      </c>
      <c r="O2" s="147"/>
      <c r="P2" s="149">
        <v>47107.44</v>
      </c>
      <c r="Q2" s="149">
        <v>9892.56</v>
      </c>
      <c r="R2" s="149">
        <f>P2+Q2</f>
        <v>57000</v>
      </c>
      <c r="S2" s="150">
        <v>44620</v>
      </c>
      <c r="T2" s="150" t="s">
        <v>164</v>
      </c>
      <c r="U2" s="150" t="s">
        <v>165</v>
      </c>
      <c r="V2" s="150"/>
      <c r="W2" s="150" t="s">
        <v>166</v>
      </c>
      <c r="X2" s="147"/>
      <c r="Y2" s="151"/>
      <c r="Z2" s="152"/>
    </row>
    <row r="3" spans="1:26" s="153" customFormat="1" ht="92.4" x14ac:dyDescent="0.25">
      <c r="A3" s="154" t="s">
        <v>172</v>
      </c>
      <c r="B3" s="141" t="s">
        <v>168</v>
      </c>
      <c r="C3" s="142" t="s">
        <v>24</v>
      </c>
      <c r="D3" s="143" t="s">
        <v>25</v>
      </c>
      <c r="E3" s="142" t="s">
        <v>26</v>
      </c>
      <c r="F3" s="142" t="s">
        <v>169</v>
      </c>
      <c r="G3" s="144">
        <v>14232000</v>
      </c>
      <c r="H3" s="145" t="s">
        <v>170</v>
      </c>
      <c r="I3" s="145" t="s">
        <v>171</v>
      </c>
      <c r="J3" s="146">
        <v>44498</v>
      </c>
      <c r="K3" s="155">
        <v>44499</v>
      </c>
      <c r="L3" s="142">
        <v>15</v>
      </c>
      <c r="M3" s="148" t="s">
        <v>143</v>
      </c>
      <c r="N3" s="148" t="s">
        <v>144</v>
      </c>
      <c r="O3" s="147"/>
      <c r="P3" s="149">
        <v>11347998.939999999</v>
      </c>
      <c r="Q3" s="149">
        <v>2383077.6800000002</v>
      </c>
      <c r="R3" s="149">
        <f>P3+Q3</f>
        <v>13731076.619999999</v>
      </c>
      <c r="S3" s="150">
        <v>44712</v>
      </c>
      <c r="T3" s="150">
        <v>44712</v>
      </c>
      <c r="U3" s="150">
        <v>44712</v>
      </c>
      <c r="V3" s="150">
        <v>45808</v>
      </c>
      <c r="W3" s="150" t="s">
        <v>173</v>
      </c>
      <c r="X3" s="147" t="s">
        <v>175</v>
      </c>
      <c r="Y3" s="147"/>
      <c r="Z3" s="151"/>
    </row>
    <row r="4" spans="1:26" s="153" customFormat="1" ht="39.6" x14ac:dyDescent="0.25">
      <c r="A4" s="111" t="s">
        <v>314</v>
      </c>
      <c r="B4" s="141" t="s">
        <v>176</v>
      </c>
      <c r="C4" s="142" t="s">
        <v>24</v>
      </c>
      <c r="D4" s="143" t="s">
        <v>25</v>
      </c>
      <c r="E4" s="142" t="s">
        <v>26</v>
      </c>
      <c r="F4" s="142" t="s">
        <v>48</v>
      </c>
      <c r="G4" s="144">
        <v>2647822.4900000002</v>
      </c>
      <c r="H4" s="143" t="s">
        <v>177</v>
      </c>
      <c r="I4" s="143" t="s">
        <v>158</v>
      </c>
      <c r="J4" s="146">
        <v>44345</v>
      </c>
      <c r="K4" s="155">
        <v>44348</v>
      </c>
      <c r="L4" s="142">
        <v>4</v>
      </c>
      <c r="M4" s="148" t="s">
        <v>254</v>
      </c>
      <c r="N4" s="142" t="s">
        <v>255</v>
      </c>
      <c r="O4" s="142"/>
      <c r="P4" s="149">
        <v>2107316.6</v>
      </c>
      <c r="Q4" s="149">
        <v>442536.49</v>
      </c>
      <c r="R4" s="149">
        <f t="shared" ref="R4:R41" si="0">P4+Q4</f>
        <v>2549853.09</v>
      </c>
      <c r="S4" s="150">
        <v>44564</v>
      </c>
      <c r="T4" s="150">
        <v>44593</v>
      </c>
      <c r="U4" s="156" t="s">
        <v>146</v>
      </c>
      <c r="V4" s="155"/>
      <c r="W4" s="156" t="s">
        <v>49</v>
      </c>
      <c r="X4" s="157"/>
      <c r="Y4" s="152"/>
      <c r="Z4" s="152"/>
    </row>
    <row r="5" spans="1:26" s="153" customFormat="1" ht="52.8" x14ac:dyDescent="0.25">
      <c r="A5" s="158" t="s">
        <v>315</v>
      </c>
      <c r="B5" s="141" t="s">
        <v>178</v>
      </c>
      <c r="C5" s="142" t="s">
        <v>35</v>
      </c>
      <c r="D5" s="143" t="s">
        <v>139</v>
      </c>
      <c r="E5" s="142" t="s">
        <v>26</v>
      </c>
      <c r="F5" s="142" t="s">
        <v>51</v>
      </c>
      <c r="G5" s="144">
        <v>177991</v>
      </c>
      <c r="H5" s="159" t="s">
        <v>179</v>
      </c>
      <c r="I5" s="143" t="s">
        <v>180</v>
      </c>
      <c r="J5" s="146">
        <v>44432</v>
      </c>
      <c r="K5" s="155"/>
      <c r="L5" s="142">
        <v>2</v>
      </c>
      <c r="M5" s="148" t="s">
        <v>256</v>
      </c>
      <c r="N5" s="142" t="s">
        <v>257</v>
      </c>
      <c r="O5" s="142"/>
      <c r="P5" s="149">
        <v>139767.35</v>
      </c>
      <c r="Q5" s="149">
        <v>29351.14</v>
      </c>
      <c r="R5" s="149">
        <f t="shared" si="0"/>
        <v>169118.49</v>
      </c>
      <c r="S5" s="150">
        <v>44574</v>
      </c>
      <c r="T5" s="150">
        <v>44574</v>
      </c>
      <c r="U5" s="156" t="s">
        <v>258</v>
      </c>
      <c r="V5" s="155"/>
      <c r="W5" s="156"/>
      <c r="X5" s="157"/>
      <c r="Y5" s="152"/>
      <c r="Z5" s="152"/>
    </row>
    <row r="6" spans="1:26" s="153" customFormat="1" ht="39.6" x14ac:dyDescent="0.25">
      <c r="A6" s="160" t="s">
        <v>316</v>
      </c>
      <c r="B6" s="141" t="s">
        <v>181</v>
      </c>
      <c r="C6" s="142" t="s">
        <v>42</v>
      </c>
      <c r="D6" s="143" t="s">
        <v>139</v>
      </c>
      <c r="E6" s="142" t="s">
        <v>26</v>
      </c>
      <c r="F6" s="142" t="s">
        <v>169</v>
      </c>
      <c r="G6" s="144">
        <v>451239.67</v>
      </c>
      <c r="H6" s="159" t="s">
        <v>182</v>
      </c>
      <c r="I6" s="159" t="s">
        <v>183</v>
      </c>
      <c r="J6" s="146">
        <v>44435</v>
      </c>
      <c r="K6" s="155"/>
      <c r="L6" s="142">
        <v>2</v>
      </c>
      <c r="M6" s="148" t="s">
        <v>259</v>
      </c>
      <c r="N6" s="142" t="s">
        <v>260</v>
      </c>
      <c r="O6" s="142"/>
      <c r="P6" s="149">
        <v>1897785.12</v>
      </c>
      <c r="Q6" s="149">
        <v>398534.87</v>
      </c>
      <c r="R6" s="149">
        <f t="shared" si="0"/>
        <v>2296319.9900000002</v>
      </c>
      <c r="S6" s="150">
        <v>44673</v>
      </c>
      <c r="T6" s="150"/>
      <c r="U6" s="156" t="s">
        <v>261</v>
      </c>
      <c r="V6" s="155"/>
      <c r="W6" s="156" t="s">
        <v>49</v>
      </c>
      <c r="X6" s="157"/>
      <c r="Y6" s="152"/>
      <c r="Z6" s="152"/>
    </row>
    <row r="7" spans="1:26" s="153" customFormat="1" ht="52.8" x14ac:dyDescent="0.25">
      <c r="A7" s="161" t="s">
        <v>317</v>
      </c>
      <c r="B7" s="141" t="s">
        <v>184</v>
      </c>
      <c r="C7" s="142" t="s">
        <v>24</v>
      </c>
      <c r="D7" s="143" t="s">
        <v>139</v>
      </c>
      <c r="E7" s="142" t="s">
        <v>26</v>
      </c>
      <c r="F7" s="142" t="s">
        <v>185</v>
      </c>
      <c r="G7" s="144">
        <v>72841</v>
      </c>
      <c r="H7" s="143" t="s">
        <v>186</v>
      </c>
      <c r="I7" s="143" t="s">
        <v>187</v>
      </c>
      <c r="J7" s="146">
        <v>44442</v>
      </c>
      <c r="K7" s="142"/>
      <c r="L7" s="142"/>
      <c r="M7" s="148" t="s">
        <v>262</v>
      </c>
      <c r="N7" s="142" t="s">
        <v>263</v>
      </c>
      <c r="O7" s="142"/>
      <c r="P7" s="149">
        <v>72841</v>
      </c>
      <c r="Q7" s="149">
        <v>15296.61</v>
      </c>
      <c r="R7" s="149">
        <f t="shared" si="0"/>
        <v>88137.61</v>
      </c>
      <c r="S7" s="150">
        <v>44578</v>
      </c>
      <c r="T7" s="150">
        <v>44578</v>
      </c>
      <c r="U7" s="156" t="s">
        <v>27</v>
      </c>
      <c r="V7" s="155">
        <v>45307</v>
      </c>
      <c r="W7" s="156" t="s">
        <v>28</v>
      </c>
      <c r="X7" s="157"/>
      <c r="Y7" s="152"/>
      <c r="Z7" s="152"/>
    </row>
    <row r="8" spans="1:26" s="153" customFormat="1" ht="26.4" x14ac:dyDescent="0.25">
      <c r="A8" s="161" t="s">
        <v>318</v>
      </c>
      <c r="B8" s="141" t="s">
        <v>188</v>
      </c>
      <c r="C8" s="142" t="s">
        <v>35</v>
      </c>
      <c r="D8" s="143" t="s">
        <v>30</v>
      </c>
      <c r="E8" s="142" t="s">
        <v>26</v>
      </c>
      <c r="F8" s="142" t="s">
        <v>33</v>
      </c>
      <c r="G8" s="145">
        <v>9680</v>
      </c>
      <c r="H8" s="114" t="s">
        <v>147</v>
      </c>
      <c r="I8" s="143" t="s">
        <v>189</v>
      </c>
      <c r="J8" s="146">
        <v>44445</v>
      </c>
      <c r="K8" s="143"/>
      <c r="L8" s="143">
        <v>5</v>
      </c>
      <c r="M8" s="148" t="s">
        <v>264</v>
      </c>
      <c r="N8" s="143" t="s">
        <v>265</v>
      </c>
      <c r="O8" s="143"/>
      <c r="P8" s="162">
        <v>6572.8</v>
      </c>
      <c r="Q8" s="162">
        <v>1380.29</v>
      </c>
      <c r="R8" s="149">
        <f t="shared" si="0"/>
        <v>7953.09</v>
      </c>
      <c r="S8" s="163">
        <v>44699</v>
      </c>
      <c r="T8" s="163">
        <v>44699</v>
      </c>
      <c r="U8" s="164" t="s">
        <v>266</v>
      </c>
      <c r="V8" s="159">
        <v>44709</v>
      </c>
      <c r="W8" s="164" t="s">
        <v>49</v>
      </c>
      <c r="X8" s="157"/>
      <c r="Y8" s="152"/>
      <c r="Z8" s="152"/>
    </row>
    <row r="9" spans="1:26" s="153" customFormat="1" ht="26.4" x14ac:dyDescent="0.25">
      <c r="A9" s="161" t="s">
        <v>319</v>
      </c>
      <c r="B9" s="141" t="s">
        <v>190</v>
      </c>
      <c r="C9" s="142" t="s">
        <v>35</v>
      </c>
      <c r="D9" s="143" t="s">
        <v>30</v>
      </c>
      <c r="E9" s="142" t="s">
        <v>26</v>
      </c>
      <c r="F9" s="142" t="s">
        <v>33</v>
      </c>
      <c r="G9" s="145">
        <v>25954.5</v>
      </c>
      <c r="H9" s="114" t="s">
        <v>147</v>
      </c>
      <c r="I9" s="143" t="s">
        <v>189</v>
      </c>
      <c r="J9" s="146">
        <v>44445</v>
      </c>
      <c r="K9" s="143"/>
      <c r="L9" s="143">
        <v>7</v>
      </c>
      <c r="M9" s="148" t="s">
        <v>264</v>
      </c>
      <c r="N9" s="143" t="s">
        <v>265</v>
      </c>
      <c r="O9" s="143"/>
      <c r="P9" s="162">
        <v>12920</v>
      </c>
      <c r="Q9" s="162">
        <v>2713.2</v>
      </c>
      <c r="R9" s="149">
        <f t="shared" si="0"/>
        <v>15633.2</v>
      </c>
      <c r="S9" s="163">
        <v>44699</v>
      </c>
      <c r="T9" s="163">
        <v>44699</v>
      </c>
      <c r="U9" s="164" t="s">
        <v>266</v>
      </c>
      <c r="V9" s="159">
        <v>44709</v>
      </c>
      <c r="W9" s="164" t="s">
        <v>49</v>
      </c>
      <c r="X9" s="157" t="s">
        <v>392</v>
      </c>
      <c r="Y9" s="152"/>
      <c r="Z9" s="152"/>
    </row>
    <row r="10" spans="1:26" s="153" customFormat="1" ht="26.4" x14ac:dyDescent="0.25">
      <c r="A10" s="160" t="s">
        <v>320</v>
      </c>
      <c r="B10" s="141" t="s">
        <v>191</v>
      </c>
      <c r="C10" s="142" t="s">
        <v>24</v>
      </c>
      <c r="D10" s="143" t="s">
        <v>25</v>
      </c>
      <c r="E10" s="142" t="s">
        <v>26</v>
      </c>
      <c r="F10" s="142" t="s">
        <v>169</v>
      </c>
      <c r="G10" s="144">
        <v>434390</v>
      </c>
      <c r="H10" s="143" t="s">
        <v>192</v>
      </c>
      <c r="I10" s="143" t="s">
        <v>193</v>
      </c>
      <c r="J10" s="146">
        <v>44524</v>
      </c>
      <c r="K10" s="142"/>
      <c r="L10" s="142">
        <v>3</v>
      </c>
      <c r="M10" s="165" t="s">
        <v>267</v>
      </c>
      <c r="N10" s="166" t="s">
        <v>268</v>
      </c>
      <c r="O10" s="142"/>
      <c r="P10" s="162">
        <v>251300</v>
      </c>
      <c r="Q10" s="162">
        <v>52773</v>
      </c>
      <c r="R10" s="149">
        <f t="shared" si="0"/>
        <v>304073</v>
      </c>
      <c r="S10" s="150">
        <v>44715</v>
      </c>
      <c r="T10" s="150">
        <v>44715</v>
      </c>
      <c r="U10" s="156" t="s">
        <v>140</v>
      </c>
      <c r="V10" s="155"/>
      <c r="W10" s="156" t="s">
        <v>49</v>
      </c>
      <c r="X10" s="157"/>
      <c r="Y10" s="152"/>
      <c r="Z10" s="152"/>
    </row>
    <row r="11" spans="1:26" s="153" customFormat="1" ht="39.6" x14ac:dyDescent="0.25">
      <c r="A11" s="160" t="s">
        <v>321</v>
      </c>
      <c r="B11" s="141" t="s">
        <v>194</v>
      </c>
      <c r="C11" s="142" t="s">
        <v>195</v>
      </c>
      <c r="D11" s="143" t="s">
        <v>30</v>
      </c>
      <c r="E11" s="142" t="s">
        <v>196</v>
      </c>
      <c r="F11" s="142" t="s">
        <v>51</v>
      </c>
      <c r="G11" s="144">
        <v>44497.15</v>
      </c>
      <c r="H11" s="143" t="s">
        <v>197</v>
      </c>
      <c r="I11" s="116" t="s">
        <v>198</v>
      </c>
      <c r="J11" s="146">
        <v>44494</v>
      </c>
      <c r="K11" s="142"/>
      <c r="L11" s="142">
        <v>4</v>
      </c>
      <c r="M11" s="132" t="s">
        <v>269</v>
      </c>
      <c r="N11" s="120" t="s">
        <v>141</v>
      </c>
      <c r="O11" s="142"/>
      <c r="P11" s="162">
        <v>21696.95</v>
      </c>
      <c r="Q11" s="162">
        <v>4556.3599999999997</v>
      </c>
      <c r="R11" s="149">
        <f t="shared" si="0"/>
        <v>26253.31</v>
      </c>
      <c r="S11" s="155">
        <v>44574</v>
      </c>
      <c r="T11" s="150">
        <v>44574</v>
      </c>
      <c r="U11" s="143" t="s">
        <v>270</v>
      </c>
      <c r="V11" s="155">
        <v>44663</v>
      </c>
      <c r="W11" s="142" t="s">
        <v>49</v>
      </c>
      <c r="X11" s="157"/>
      <c r="Y11" s="152"/>
      <c r="Z11" s="152"/>
    </row>
    <row r="12" spans="1:26" s="153" customFormat="1" ht="39.6" x14ac:dyDescent="0.25">
      <c r="A12" s="160" t="s">
        <v>322</v>
      </c>
      <c r="B12" s="148" t="s">
        <v>199</v>
      </c>
      <c r="C12" s="142" t="s">
        <v>24</v>
      </c>
      <c r="D12" s="143" t="s">
        <v>30</v>
      </c>
      <c r="E12" s="142" t="s">
        <v>26</v>
      </c>
      <c r="F12" s="142" t="s">
        <v>200</v>
      </c>
      <c r="G12" s="144">
        <v>52936.23</v>
      </c>
      <c r="H12" s="143" t="s">
        <v>201</v>
      </c>
      <c r="I12" s="143" t="s">
        <v>202</v>
      </c>
      <c r="J12" s="146">
        <v>44523</v>
      </c>
      <c r="K12" s="142"/>
      <c r="L12" s="142">
        <v>1</v>
      </c>
      <c r="M12" s="148" t="s">
        <v>271</v>
      </c>
      <c r="N12" s="142" t="s">
        <v>272</v>
      </c>
      <c r="O12" s="142"/>
      <c r="P12" s="149">
        <v>48123.85</v>
      </c>
      <c r="Q12" s="149">
        <v>4812.38</v>
      </c>
      <c r="R12" s="149">
        <f t="shared" si="0"/>
        <v>52936.229999999996</v>
      </c>
      <c r="S12" s="150">
        <v>44643</v>
      </c>
      <c r="T12" s="150">
        <v>44643</v>
      </c>
      <c r="U12" s="156" t="s">
        <v>29</v>
      </c>
      <c r="V12" s="155">
        <v>45007</v>
      </c>
      <c r="W12" s="156" t="s">
        <v>273</v>
      </c>
      <c r="X12" s="157"/>
      <c r="Y12" s="152"/>
      <c r="Z12" s="152"/>
    </row>
    <row r="13" spans="1:26" s="153" customFormat="1" ht="52.8" x14ac:dyDescent="0.25">
      <c r="A13" s="160" t="s">
        <v>323</v>
      </c>
      <c r="B13" s="148" t="s">
        <v>203</v>
      </c>
      <c r="C13" s="142" t="s">
        <v>195</v>
      </c>
      <c r="D13" s="143" t="s">
        <v>204</v>
      </c>
      <c r="E13" s="142" t="s">
        <v>26</v>
      </c>
      <c r="F13" s="142" t="s">
        <v>48</v>
      </c>
      <c r="G13" s="144">
        <v>12705.029999999999</v>
      </c>
      <c r="H13" s="143" t="s">
        <v>142</v>
      </c>
      <c r="I13" s="143" t="s">
        <v>205</v>
      </c>
      <c r="J13" s="146">
        <v>44539</v>
      </c>
      <c r="K13" s="142"/>
      <c r="L13" s="142">
        <v>1</v>
      </c>
      <c r="M13" s="148" t="s">
        <v>274</v>
      </c>
      <c r="N13" s="142" t="s">
        <v>275</v>
      </c>
      <c r="O13" s="142"/>
      <c r="P13" s="162">
        <v>10256.31</v>
      </c>
      <c r="Q13" s="149">
        <v>1240.5899999999999</v>
      </c>
      <c r="R13" s="149">
        <f t="shared" si="0"/>
        <v>11496.9</v>
      </c>
      <c r="S13" s="167">
        <v>44607</v>
      </c>
      <c r="T13" s="168">
        <v>44607</v>
      </c>
      <c r="U13" s="155" t="s">
        <v>34</v>
      </c>
      <c r="V13" s="155">
        <v>45702</v>
      </c>
      <c r="W13" s="156" t="s">
        <v>27</v>
      </c>
      <c r="X13" s="157"/>
      <c r="Y13" s="152"/>
      <c r="Z13" s="152"/>
    </row>
    <row r="14" spans="1:26" s="153" customFormat="1" ht="26.4" x14ac:dyDescent="0.25">
      <c r="A14" s="161" t="s">
        <v>324</v>
      </c>
      <c r="B14" s="148" t="s">
        <v>206</v>
      </c>
      <c r="C14" s="142" t="s">
        <v>24</v>
      </c>
      <c r="D14" s="143" t="s">
        <v>44</v>
      </c>
      <c r="E14" s="142" t="s">
        <v>26</v>
      </c>
      <c r="F14" s="143" t="s">
        <v>45</v>
      </c>
      <c r="G14" s="144">
        <v>96800</v>
      </c>
      <c r="H14" s="114" t="s">
        <v>207</v>
      </c>
      <c r="I14" s="143" t="s">
        <v>208</v>
      </c>
      <c r="J14" s="146">
        <v>44546</v>
      </c>
      <c r="K14" s="142"/>
      <c r="L14" s="142">
        <v>2</v>
      </c>
      <c r="M14" s="169" t="s">
        <v>276</v>
      </c>
      <c r="N14" s="142" t="s">
        <v>277</v>
      </c>
      <c r="O14" s="142"/>
      <c r="P14" s="149">
        <v>79600</v>
      </c>
      <c r="Q14" s="149">
        <v>16716</v>
      </c>
      <c r="R14" s="149">
        <f t="shared" si="0"/>
        <v>96316</v>
      </c>
      <c r="S14" s="167">
        <v>44634</v>
      </c>
      <c r="T14" s="168">
        <v>44634</v>
      </c>
      <c r="U14" s="155" t="s">
        <v>146</v>
      </c>
      <c r="V14" s="155">
        <v>46459</v>
      </c>
      <c r="W14" s="156" t="s">
        <v>49</v>
      </c>
      <c r="X14" s="157"/>
      <c r="Y14" s="152"/>
      <c r="Z14" s="152"/>
    </row>
    <row r="15" spans="1:26" s="153" customFormat="1" ht="39.6" x14ac:dyDescent="0.25">
      <c r="A15" s="170" t="s">
        <v>325</v>
      </c>
      <c r="B15" s="148" t="s">
        <v>209</v>
      </c>
      <c r="C15" s="143" t="s">
        <v>24</v>
      </c>
      <c r="D15" s="143" t="s">
        <v>139</v>
      </c>
      <c r="E15" s="143" t="s">
        <v>26</v>
      </c>
      <c r="F15" s="143" t="s">
        <v>50</v>
      </c>
      <c r="G15" s="145">
        <v>19100</v>
      </c>
      <c r="H15" s="159" t="s">
        <v>210</v>
      </c>
      <c r="I15" s="159" t="s">
        <v>211</v>
      </c>
      <c r="J15" s="171">
        <v>44518</v>
      </c>
      <c r="K15" s="143"/>
      <c r="L15" s="143">
        <v>3</v>
      </c>
      <c r="M15" s="148" t="s">
        <v>278</v>
      </c>
      <c r="N15" s="142" t="s">
        <v>279</v>
      </c>
      <c r="O15" s="143"/>
      <c r="P15" s="162">
        <v>13731.18</v>
      </c>
      <c r="Q15" s="162">
        <v>2883.56</v>
      </c>
      <c r="R15" s="149">
        <f t="shared" si="0"/>
        <v>16614.740000000002</v>
      </c>
      <c r="S15" s="163">
        <v>44586</v>
      </c>
      <c r="T15" s="163">
        <v>44617</v>
      </c>
      <c r="U15" s="164" t="s">
        <v>280</v>
      </c>
      <c r="V15" s="159"/>
      <c r="W15" s="164" t="s">
        <v>49</v>
      </c>
      <c r="X15" s="157"/>
      <c r="Y15" s="152"/>
      <c r="Z15" s="152"/>
    </row>
    <row r="16" spans="1:26" s="153" customFormat="1" ht="39.6" x14ac:dyDescent="0.25">
      <c r="A16" s="161" t="s">
        <v>326</v>
      </c>
      <c r="B16" s="148" t="s">
        <v>212</v>
      </c>
      <c r="C16" s="143" t="s">
        <v>24</v>
      </c>
      <c r="D16" s="143" t="s">
        <v>139</v>
      </c>
      <c r="E16" s="143" t="s">
        <v>26</v>
      </c>
      <c r="F16" s="143" t="s">
        <v>50</v>
      </c>
      <c r="G16" s="144">
        <v>31000</v>
      </c>
      <c r="H16" s="159" t="s">
        <v>213</v>
      </c>
      <c r="I16" s="159" t="s">
        <v>211</v>
      </c>
      <c r="J16" s="171">
        <v>44518</v>
      </c>
      <c r="K16" s="142"/>
      <c r="L16" s="142">
        <v>3</v>
      </c>
      <c r="M16" s="148" t="s">
        <v>281</v>
      </c>
      <c r="N16" s="142" t="s">
        <v>282</v>
      </c>
      <c r="O16" s="142"/>
      <c r="P16" s="172">
        <v>24800</v>
      </c>
      <c r="Q16" s="149">
        <v>5208</v>
      </c>
      <c r="R16" s="149">
        <f t="shared" si="0"/>
        <v>30008</v>
      </c>
      <c r="S16" s="163">
        <v>44586</v>
      </c>
      <c r="T16" s="163">
        <v>44617</v>
      </c>
      <c r="U16" s="164" t="s">
        <v>280</v>
      </c>
      <c r="V16" s="155"/>
      <c r="W16" s="164" t="s">
        <v>49</v>
      </c>
      <c r="X16" s="157"/>
      <c r="Y16" s="152"/>
      <c r="Z16" s="152"/>
    </row>
    <row r="17" spans="1:26" s="153" customFormat="1" ht="39.6" x14ac:dyDescent="0.25">
      <c r="A17" s="170" t="s">
        <v>327</v>
      </c>
      <c r="B17" s="148" t="s">
        <v>214</v>
      </c>
      <c r="C17" s="143" t="s">
        <v>24</v>
      </c>
      <c r="D17" s="143" t="s">
        <v>139</v>
      </c>
      <c r="E17" s="143" t="s">
        <v>26</v>
      </c>
      <c r="F17" s="143" t="s">
        <v>50</v>
      </c>
      <c r="G17" s="145">
        <v>19100</v>
      </c>
      <c r="H17" s="159" t="s">
        <v>215</v>
      </c>
      <c r="I17" s="159" t="s">
        <v>211</v>
      </c>
      <c r="J17" s="171">
        <v>44518</v>
      </c>
      <c r="K17" s="143"/>
      <c r="L17" s="143">
        <v>3</v>
      </c>
      <c r="M17" s="148" t="s">
        <v>278</v>
      </c>
      <c r="N17" s="142" t="s">
        <v>279</v>
      </c>
      <c r="O17" s="143"/>
      <c r="P17" s="162">
        <v>13631.1</v>
      </c>
      <c r="Q17" s="162">
        <v>2862.53</v>
      </c>
      <c r="R17" s="149">
        <f t="shared" si="0"/>
        <v>16493.63</v>
      </c>
      <c r="S17" s="163">
        <v>44586</v>
      </c>
      <c r="T17" s="163">
        <v>44617</v>
      </c>
      <c r="U17" s="164" t="s">
        <v>280</v>
      </c>
      <c r="V17" s="159"/>
      <c r="W17" s="164" t="s">
        <v>49</v>
      </c>
      <c r="X17" s="157"/>
      <c r="Y17" s="152"/>
      <c r="Z17" s="152"/>
    </row>
    <row r="18" spans="1:26" s="153" customFormat="1" ht="39.6" x14ac:dyDescent="0.25">
      <c r="A18" s="170" t="s">
        <v>328</v>
      </c>
      <c r="B18" s="148" t="s">
        <v>216</v>
      </c>
      <c r="C18" s="143" t="s">
        <v>24</v>
      </c>
      <c r="D18" s="143" t="s">
        <v>139</v>
      </c>
      <c r="E18" s="143" t="s">
        <v>26</v>
      </c>
      <c r="F18" s="143" t="s">
        <v>50</v>
      </c>
      <c r="G18" s="145">
        <v>7200</v>
      </c>
      <c r="H18" s="159" t="s">
        <v>217</v>
      </c>
      <c r="I18" s="159" t="s">
        <v>211</v>
      </c>
      <c r="J18" s="171">
        <v>44518</v>
      </c>
      <c r="K18" s="143"/>
      <c r="L18" s="143">
        <v>3</v>
      </c>
      <c r="M18" s="148" t="s">
        <v>281</v>
      </c>
      <c r="N18" s="143" t="s">
        <v>282</v>
      </c>
      <c r="O18" s="143"/>
      <c r="P18" s="162">
        <v>6480</v>
      </c>
      <c r="Q18" s="162">
        <v>1360.8</v>
      </c>
      <c r="R18" s="149">
        <f t="shared" si="0"/>
        <v>7840.8</v>
      </c>
      <c r="S18" s="163">
        <v>44586</v>
      </c>
      <c r="T18" s="163">
        <v>44617</v>
      </c>
      <c r="U18" s="164" t="s">
        <v>280</v>
      </c>
      <c r="V18" s="159"/>
      <c r="W18" s="164" t="s">
        <v>49</v>
      </c>
      <c r="X18" s="157"/>
      <c r="Y18" s="152"/>
      <c r="Z18" s="152"/>
    </row>
    <row r="19" spans="1:26" s="153" customFormat="1" ht="39.6" x14ac:dyDescent="0.25">
      <c r="A19" s="173" t="s">
        <v>218</v>
      </c>
      <c r="B19" s="148" t="s">
        <v>219</v>
      </c>
      <c r="C19" s="142" t="s">
        <v>24</v>
      </c>
      <c r="D19" s="143" t="s">
        <v>25</v>
      </c>
      <c r="E19" s="142" t="s">
        <v>26</v>
      </c>
      <c r="F19" s="142" t="s">
        <v>220</v>
      </c>
      <c r="G19" s="174">
        <v>246000</v>
      </c>
      <c r="H19" s="143" t="s">
        <v>221</v>
      </c>
      <c r="I19" s="143" t="s">
        <v>222</v>
      </c>
      <c r="J19" s="146">
        <v>44553</v>
      </c>
      <c r="K19" s="155">
        <v>44554</v>
      </c>
      <c r="L19" s="142">
        <v>3</v>
      </c>
      <c r="M19" s="175" t="s">
        <v>283</v>
      </c>
      <c r="N19" s="176" t="s">
        <v>284</v>
      </c>
      <c r="O19" s="142"/>
      <c r="P19" s="149">
        <v>172200</v>
      </c>
      <c r="Q19" s="149"/>
      <c r="R19" s="149">
        <f t="shared" si="0"/>
        <v>172200</v>
      </c>
      <c r="S19" s="155">
        <v>44649</v>
      </c>
      <c r="T19" s="150">
        <v>44652</v>
      </c>
      <c r="U19" s="156" t="s">
        <v>27</v>
      </c>
      <c r="V19" s="155"/>
      <c r="W19" s="156" t="s">
        <v>285</v>
      </c>
      <c r="X19" s="157"/>
      <c r="Y19" s="152"/>
      <c r="Z19" s="152"/>
    </row>
    <row r="20" spans="1:26" s="153" customFormat="1" ht="39.6" x14ac:dyDescent="0.25">
      <c r="A20" s="173" t="s">
        <v>223</v>
      </c>
      <c r="B20" s="148" t="s">
        <v>219</v>
      </c>
      <c r="C20" s="142" t="s">
        <v>24</v>
      </c>
      <c r="D20" s="143" t="s">
        <v>25</v>
      </c>
      <c r="E20" s="142" t="s">
        <v>26</v>
      </c>
      <c r="F20" s="142" t="s">
        <v>220</v>
      </c>
      <c r="G20" s="174">
        <v>204000</v>
      </c>
      <c r="H20" s="143" t="s">
        <v>221</v>
      </c>
      <c r="I20" s="143" t="s">
        <v>222</v>
      </c>
      <c r="J20" s="146">
        <v>44553</v>
      </c>
      <c r="K20" s="155">
        <v>44554</v>
      </c>
      <c r="L20" s="142">
        <v>2</v>
      </c>
      <c r="M20" s="175" t="s">
        <v>286</v>
      </c>
      <c r="N20" s="176" t="s">
        <v>287</v>
      </c>
      <c r="O20" s="142"/>
      <c r="P20" s="149">
        <v>121155.6</v>
      </c>
      <c r="Q20" s="149"/>
      <c r="R20" s="149">
        <f t="shared" si="0"/>
        <v>121155.6</v>
      </c>
      <c r="S20" s="155">
        <v>44649</v>
      </c>
      <c r="T20" s="150">
        <v>44652</v>
      </c>
      <c r="U20" s="156" t="s">
        <v>27</v>
      </c>
      <c r="V20" s="155"/>
      <c r="W20" s="156" t="s">
        <v>285</v>
      </c>
      <c r="X20" s="176"/>
      <c r="Y20" s="152"/>
      <c r="Z20" s="152"/>
    </row>
    <row r="21" spans="1:26" s="153" customFormat="1" ht="39.6" x14ac:dyDescent="0.25">
      <c r="A21" s="173" t="s">
        <v>224</v>
      </c>
      <c r="B21" s="148" t="s">
        <v>219</v>
      </c>
      <c r="C21" s="142" t="s">
        <v>24</v>
      </c>
      <c r="D21" s="143" t="s">
        <v>25</v>
      </c>
      <c r="E21" s="142" t="s">
        <v>26</v>
      </c>
      <c r="F21" s="142" t="s">
        <v>220</v>
      </c>
      <c r="G21" s="174">
        <v>62000</v>
      </c>
      <c r="H21" s="143" t="s">
        <v>221</v>
      </c>
      <c r="I21" s="143" t="s">
        <v>222</v>
      </c>
      <c r="J21" s="146">
        <v>44553</v>
      </c>
      <c r="K21" s="155">
        <v>44554</v>
      </c>
      <c r="L21" s="142">
        <v>2</v>
      </c>
      <c r="M21" s="175" t="s">
        <v>393</v>
      </c>
      <c r="N21" s="176" t="s">
        <v>284</v>
      </c>
      <c r="O21" s="142"/>
      <c r="P21" s="149">
        <v>43964.2</v>
      </c>
      <c r="Q21" s="149"/>
      <c r="R21" s="149">
        <f t="shared" si="0"/>
        <v>43964.2</v>
      </c>
      <c r="S21" s="155">
        <v>44649</v>
      </c>
      <c r="T21" s="150">
        <v>44652</v>
      </c>
      <c r="U21" s="156" t="s">
        <v>27</v>
      </c>
      <c r="V21" s="155"/>
      <c r="W21" s="156" t="s">
        <v>285</v>
      </c>
      <c r="X21" s="157"/>
      <c r="Y21" s="152"/>
      <c r="Z21" s="152"/>
    </row>
    <row r="22" spans="1:26" s="153" customFormat="1" ht="39.6" x14ac:dyDescent="0.25">
      <c r="A22" s="173" t="s">
        <v>225</v>
      </c>
      <c r="B22" s="148" t="s">
        <v>219</v>
      </c>
      <c r="C22" s="142" t="s">
        <v>24</v>
      </c>
      <c r="D22" s="143" t="s">
        <v>25</v>
      </c>
      <c r="E22" s="142" t="s">
        <v>26</v>
      </c>
      <c r="F22" s="142" t="s">
        <v>220</v>
      </c>
      <c r="G22" s="174">
        <v>78000</v>
      </c>
      <c r="H22" s="143" t="s">
        <v>221</v>
      </c>
      <c r="I22" s="143" t="s">
        <v>222</v>
      </c>
      <c r="J22" s="146">
        <v>44553</v>
      </c>
      <c r="K22" s="155">
        <v>44554</v>
      </c>
      <c r="L22" s="142">
        <v>6</v>
      </c>
      <c r="M22" s="175" t="s">
        <v>289</v>
      </c>
      <c r="N22" s="176" t="s">
        <v>290</v>
      </c>
      <c r="O22" s="142"/>
      <c r="P22" s="149">
        <v>36123.72</v>
      </c>
      <c r="Q22" s="149"/>
      <c r="R22" s="149">
        <f t="shared" si="0"/>
        <v>36123.72</v>
      </c>
      <c r="S22" s="155">
        <v>44649</v>
      </c>
      <c r="T22" s="150">
        <v>44652</v>
      </c>
      <c r="U22" s="156" t="s">
        <v>27</v>
      </c>
      <c r="V22" s="155"/>
      <c r="W22" s="156" t="s">
        <v>285</v>
      </c>
      <c r="X22" s="157"/>
      <c r="Y22" s="152"/>
      <c r="Z22" s="152"/>
    </row>
    <row r="23" spans="1:26" s="153" customFormat="1" ht="52.8" x14ac:dyDescent="0.25">
      <c r="A23" s="160" t="s">
        <v>329</v>
      </c>
      <c r="B23" s="148" t="s">
        <v>226</v>
      </c>
      <c r="C23" s="142" t="s">
        <v>35</v>
      </c>
      <c r="D23" s="143" t="s">
        <v>30</v>
      </c>
      <c r="E23" s="142" t="s">
        <v>26</v>
      </c>
      <c r="F23" s="142" t="s">
        <v>43</v>
      </c>
      <c r="G23" s="144">
        <v>149450.85</v>
      </c>
      <c r="H23" s="143" t="s">
        <v>227</v>
      </c>
      <c r="I23" s="143" t="s">
        <v>228</v>
      </c>
      <c r="J23" s="146">
        <v>44515</v>
      </c>
      <c r="K23" s="142"/>
      <c r="L23" s="142">
        <v>1</v>
      </c>
      <c r="M23" s="148" t="s">
        <v>291</v>
      </c>
      <c r="N23" s="142" t="s">
        <v>292</v>
      </c>
      <c r="O23" s="142"/>
      <c r="P23" s="177">
        <v>115299.48</v>
      </c>
      <c r="Q23" s="149">
        <v>24212.89</v>
      </c>
      <c r="R23" s="149">
        <f t="shared" si="0"/>
        <v>139512.37</v>
      </c>
      <c r="S23" s="150">
        <v>44734</v>
      </c>
      <c r="T23" s="150">
        <v>44734</v>
      </c>
      <c r="U23" s="156" t="s">
        <v>293</v>
      </c>
      <c r="V23" s="155"/>
      <c r="W23" s="156" t="s">
        <v>49</v>
      </c>
      <c r="X23" s="157"/>
      <c r="Y23" s="152"/>
      <c r="Z23" s="152"/>
    </row>
    <row r="24" spans="1:26" s="153" customFormat="1" ht="52.8" x14ac:dyDescent="0.25">
      <c r="A24" s="160" t="s">
        <v>330</v>
      </c>
      <c r="B24" s="148" t="s">
        <v>229</v>
      </c>
      <c r="C24" s="142" t="s">
        <v>24</v>
      </c>
      <c r="D24" s="143" t="s">
        <v>44</v>
      </c>
      <c r="E24" s="142" t="s">
        <v>26</v>
      </c>
      <c r="F24" s="142" t="s">
        <v>43</v>
      </c>
      <c r="G24" s="144">
        <v>36300</v>
      </c>
      <c r="H24" s="143" t="s">
        <v>230</v>
      </c>
      <c r="I24" s="143" t="s">
        <v>231</v>
      </c>
      <c r="J24" s="146">
        <v>44529</v>
      </c>
      <c r="K24" s="142"/>
      <c r="L24" s="142">
        <v>2</v>
      </c>
      <c r="M24" s="148" t="s">
        <v>281</v>
      </c>
      <c r="N24" s="142" t="s">
        <v>282</v>
      </c>
      <c r="O24" s="142"/>
      <c r="P24" s="149">
        <v>25500</v>
      </c>
      <c r="Q24" s="149">
        <v>5355</v>
      </c>
      <c r="R24" s="149">
        <f t="shared" si="0"/>
        <v>30855</v>
      </c>
      <c r="S24" s="155">
        <v>44568</v>
      </c>
      <c r="T24" s="150">
        <v>44568</v>
      </c>
      <c r="U24" s="156" t="s">
        <v>148</v>
      </c>
      <c r="V24" s="155"/>
      <c r="W24" s="156" t="s">
        <v>49</v>
      </c>
      <c r="X24" s="157"/>
      <c r="Y24" s="152"/>
      <c r="Z24" s="152"/>
    </row>
    <row r="25" spans="1:26" ht="39.6" x14ac:dyDescent="0.25">
      <c r="A25" s="161" t="s">
        <v>331</v>
      </c>
      <c r="B25" s="148" t="s">
        <v>232</v>
      </c>
      <c r="C25" s="142" t="s">
        <v>24</v>
      </c>
      <c r="D25" s="143" t="s">
        <v>204</v>
      </c>
      <c r="E25" s="142" t="s">
        <v>26</v>
      </c>
      <c r="F25" s="142" t="s">
        <v>200</v>
      </c>
      <c r="G25" s="144">
        <v>5279.23</v>
      </c>
      <c r="H25" s="143" t="s">
        <v>233</v>
      </c>
      <c r="I25" s="143" t="s">
        <v>234</v>
      </c>
      <c r="J25" s="146">
        <v>44623</v>
      </c>
      <c r="K25" s="142"/>
      <c r="L25" s="142">
        <v>1</v>
      </c>
      <c r="M25" s="148" t="s">
        <v>294</v>
      </c>
      <c r="N25" s="142" t="s">
        <v>295</v>
      </c>
      <c r="O25" s="142"/>
      <c r="P25" s="178">
        <v>4363</v>
      </c>
      <c r="Q25" s="179">
        <v>916.23</v>
      </c>
      <c r="R25" s="149">
        <f t="shared" si="0"/>
        <v>5279.23</v>
      </c>
      <c r="S25" s="150">
        <v>44687</v>
      </c>
      <c r="T25" s="150">
        <v>44688</v>
      </c>
      <c r="U25" s="156" t="s">
        <v>27</v>
      </c>
      <c r="V25" s="155"/>
      <c r="W25" s="156" t="s">
        <v>32</v>
      </c>
      <c r="X25" s="157"/>
      <c r="Y25" s="152"/>
      <c r="Z25" s="152"/>
    </row>
    <row r="26" spans="1:26" ht="52.8" x14ac:dyDescent="0.25">
      <c r="A26" s="161" t="s">
        <v>332</v>
      </c>
      <c r="B26" s="148" t="s">
        <v>235</v>
      </c>
      <c r="C26" s="142" t="s">
        <v>24</v>
      </c>
      <c r="D26" s="143" t="s">
        <v>44</v>
      </c>
      <c r="E26" s="142" t="s">
        <v>26</v>
      </c>
      <c r="F26" s="142" t="s">
        <v>51</v>
      </c>
      <c r="G26" s="144">
        <v>100000</v>
      </c>
      <c r="H26" s="148" t="s">
        <v>236</v>
      </c>
      <c r="I26" s="148" t="s">
        <v>237</v>
      </c>
      <c r="J26" s="146">
        <v>44529</v>
      </c>
      <c r="K26" s="142"/>
      <c r="L26" s="142">
        <v>5</v>
      </c>
      <c r="M26" s="148" t="s">
        <v>296</v>
      </c>
      <c r="N26" s="142" t="s">
        <v>297</v>
      </c>
      <c r="O26" s="142"/>
      <c r="P26" s="149">
        <v>58586.78</v>
      </c>
      <c r="Q26" s="149">
        <v>12303.22</v>
      </c>
      <c r="R26" s="149">
        <f t="shared" si="0"/>
        <v>70890</v>
      </c>
      <c r="S26" s="150">
        <v>44574</v>
      </c>
      <c r="T26" s="150">
        <v>44574</v>
      </c>
      <c r="U26" s="148" t="s">
        <v>298</v>
      </c>
      <c r="V26" s="155"/>
      <c r="W26" s="156"/>
      <c r="X26" s="157"/>
      <c r="Y26" s="152"/>
      <c r="Z26" s="152"/>
    </row>
    <row r="27" spans="1:26" ht="26.4" x14ac:dyDescent="0.25">
      <c r="A27" s="160" t="s">
        <v>333</v>
      </c>
      <c r="B27" s="148" t="s">
        <v>238</v>
      </c>
      <c r="C27" s="142" t="s">
        <v>24</v>
      </c>
      <c r="D27" s="143" t="s">
        <v>139</v>
      </c>
      <c r="E27" s="142" t="s">
        <v>26</v>
      </c>
      <c r="F27" s="142" t="s">
        <v>45</v>
      </c>
      <c r="G27" s="144">
        <v>435600</v>
      </c>
      <c r="H27" s="159" t="s">
        <v>239</v>
      </c>
      <c r="I27" s="159" t="s">
        <v>240</v>
      </c>
      <c r="J27" s="146">
        <v>44624</v>
      </c>
      <c r="K27" s="142"/>
      <c r="L27" s="142">
        <v>1</v>
      </c>
      <c r="M27" s="148" t="s">
        <v>299</v>
      </c>
      <c r="N27" s="142" t="s">
        <v>300</v>
      </c>
      <c r="O27" s="142"/>
      <c r="P27" s="149">
        <v>340020</v>
      </c>
      <c r="Q27" s="149">
        <v>71404.2</v>
      </c>
      <c r="R27" s="149">
        <f t="shared" si="0"/>
        <v>411424.2</v>
      </c>
      <c r="S27" s="150">
        <v>44708</v>
      </c>
      <c r="T27" s="150">
        <v>44708</v>
      </c>
      <c r="U27" s="156" t="s">
        <v>301</v>
      </c>
      <c r="V27" s="155">
        <v>44708</v>
      </c>
      <c r="W27" s="156"/>
      <c r="X27" s="157"/>
      <c r="Y27" s="152"/>
      <c r="Z27" s="152"/>
    </row>
    <row r="28" spans="1:26" ht="52.8" x14ac:dyDescent="0.25">
      <c r="A28" s="160" t="s">
        <v>334</v>
      </c>
      <c r="B28" s="148" t="s">
        <v>241</v>
      </c>
      <c r="C28" s="142" t="s">
        <v>24</v>
      </c>
      <c r="D28" s="143" t="s">
        <v>44</v>
      </c>
      <c r="E28" s="142" t="s">
        <v>26</v>
      </c>
      <c r="F28" s="142" t="s">
        <v>47</v>
      </c>
      <c r="G28" s="144">
        <v>702000</v>
      </c>
      <c r="H28" s="143" t="s">
        <v>242</v>
      </c>
      <c r="I28" s="143" t="s">
        <v>243</v>
      </c>
      <c r="J28" s="146">
        <v>44564</v>
      </c>
      <c r="K28" s="142"/>
      <c r="L28" s="142">
        <v>1</v>
      </c>
      <c r="M28" s="148" t="s">
        <v>302</v>
      </c>
      <c r="N28" s="142" t="s">
        <v>303</v>
      </c>
      <c r="O28" s="142"/>
      <c r="P28" s="149">
        <v>580165.30000000005</v>
      </c>
      <c r="Q28" s="149">
        <v>121834.7</v>
      </c>
      <c r="R28" s="149">
        <f t="shared" si="0"/>
        <v>702000</v>
      </c>
      <c r="S28" s="150">
        <v>44582</v>
      </c>
      <c r="T28" s="150">
        <v>44582</v>
      </c>
      <c r="U28" s="164" t="s">
        <v>304</v>
      </c>
      <c r="V28" s="155" t="s">
        <v>305</v>
      </c>
      <c r="W28" s="156" t="s">
        <v>32</v>
      </c>
      <c r="X28" s="157"/>
      <c r="Y28" s="152"/>
      <c r="Z28" s="152"/>
    </row>
    <row r="29" spans="1:26" ht="92.4" x14ac:dyDescent="0.25">
      <c r="A29" s="160" t="s">
        <v>244</v>
      </c>
      <c r="B29" s="148" t="s">
        <v>245</v>
      </c>
      <c r="C29" s="142" t="s">
        <v>246</v>
      </c>
      <c r="D29" s="143" t="s">
        <v>247</v>
      </c>
      <c r="E29" s="142" t="s">
        <v>26</v>
      </c>
      <c r="F29" s="142" t="s">
        <v>159</v>
      </c>
      <c r="G29" s="144">
        <v>5000000</v>
      </c>
      <c r="H29" s="143" t="s">
        <v>248</v>
      </c>
      <c r="I29" s="143" t="s">
        <v>249</v>
      </c>
      <c r="J29" s="155">
        <v>44628</v>
      </c>
      <c r="K29" s="142"/>
      <c r="L29" s="142">
        <v>1</v>
      </c>
      <c r="M29" s="148" t="s">
        <v>306</v>
      </c>
      <c r="N29" s="142" t="s">
        <v>307</v>
      </c>
      <c r="O29" s="142"/>
      <c r="P29" s="162" t="s">
        <v>308</v>
      </c>
      <c r="Q29" s="149"/>
      <c r="R29" s="149"/>
      <c r="S29" s="150">
        <v>44679</v>
      </c>
      <c r="T29" s="150">
        <v>44679</v>
      </c>
      <c r="U29" s="164" t="s">
        <v>309</v>
      </c>
      <c r="V29" s="155">
        <v>13632</v>
      </c>
      <c r="W29" s="156" t="s">
        <v>49</v>
      </c>
      <c r="X29" s="157" t="s">
        <v>390</v>
      </c>
      <c r="Y29" s="152"/>
      <c r="Z29" s="152"/>
    </row>
    <row r="30" spans="1:26" ht="26.4" x14ac:dyDescent="0.25">
      <c r="A30" s="160" t="s">
        <v>335</v>
      </c>
      <c r="B30" s="148" t="s">
        <v>250</v>
      </c>
      <c r="C30" s="142" t="s">
        <v>42</v>
      </c>
      <c r="D30" s="143" t="s">
        <v>139</v>
      </c>
      <c r="E30" s="142" t="s">
        <v>26</v>
      </c>
      <c r="F30" s="142" t="s">
        <v>169</v>
      </c>
      <c r="G30" s="144">
        <v>5750827.75</v>
      </c>
      <c r="H30" s="159" t="s">
        <v>251</v>
      </c>
      <c r="I30" s="143" t="s">
        <v>252</v>
      </c>
      <c r="J30" s="146">
        <v>44595</v>
      </c>
      <c r="K30" s="142"/>
      <c r="L30" s="142">
        <v>12</v>
      </c>
      <c r="M30" s="148" t="s">
        <v>310</v>
      </c>
      <c r="N30" s="142" t="s">
        <v>311</v>
      </c>
      <c r="O30" s="142"/>
      <c r="P30" s="149">
        <v>4339260.9400000004</v>
      </c>
      <c r="Q30" s="149">
        <v>911244.80000000005</v>
      </c>
      <c r="R30" s="149">
        <f t="shared" si="0"/>
        <v>5250505.74</v>
      </c>
      <c r="S30" s="150">
        <v>44741</v>
      </c>
      <c r="T30" s="150">
        <v>44741</v>
      </c>
      <c r="U30" s="156" t="s">
        <v>312</v>
      </c>
      <c r="V30" s="155">
        <v>45074</v>
      </c>
      <c r="W30" s="156" t="s">
        <v>49</v>
      </c>
      <c r="X30" s="157"/>
      <c r="Y30" s="152"/>
      <c r="Z30" s="152"/>
    </row>
    <row r="31" spans="1:26" ht="52.8" x14ac:dyDescent="0.25">
      <c r="A31" s="160" t="s">
        <v>336</v>
      </c>
      <c r="B31" s="148" t="s">
        <v>253</v>
      </c>
      <c r="C31" s="142" t="s">
        <v>24</v>
      </c>
      <c r="D31" s="143" t="s">
        <v>44</v>
      </c>
      <c r="E31" s="142" t="s">
        <v>26</v>
      </c>
      <c r="F31" s="142" t="s">
        <v>200</v>
      </c>
      <c r="G31" s="144">
        <v>68327.600000000006</v>
      </c>
      <c r="H31" s="143" t="s">
        <v>202</v>
      </c>
      <c r="I31" s="143" t="s">
        <v>189</v>
      </c>
      <c r="J31" s="146">
        <v>44628</v>
      </c>
      <c r="K31" s="142"/>
      <c r="L31" s="142">
        <v>1</v>
      </c>
      <c r="M31" s="148" t="s">
        <v>145</v>
      </c>
      <c r="N31" s="142" t="s">
        <v>313</v>
      </c>
      <c r="O31" s="142"/>
      <c r="P31" s="149">
        <v>62116</v>
      </c>
      <c r="Q31" s="149">
        <v>6211.16</v>
      </c>
      <c r="R31" s="149">
        <f t="shared" si="0"/>
        <v>68327.16</v>
      </c>
      <c r="S31" s="150">
        <v>44698</v>
      </c>
      <c r="T31" s="150">
        <v>44698</v>
      </c>
      <c r="U31" s="156" t="s">
        <v>29</v>
      </c>
      <c r="V31" s="155">
        <v>45063</v>
      </c>
      <c r="W31" s="156" t="s">
        <v>29</v>
      </c>
      <c r="X31" s="157"/>
      <c r="Y31" s="152"/>
      <c r="Z31" s="152"/>
    </row>
    <row r="32" spans="1:26" ht="52.8" x14ac:dyDescent="0.25">
      <c r="A32" s="126" t="s">
        <v>361</v>
      </c>
      <c r="B32" s="125" t="s">
        <v>337</v>
      </c>
      <c r="C32" s="143" t="s">
        <v>24</v>
      </c>
      <c r="D32" s="143" t="s">
        <v>44</v>
      </c>
      <c r="E32" s="143" t="s">
        <v>26</v>
      </c>
      <c r="F32" s="143" t="s">
        <v>338</v>
      </c>
      <c r="G32" s="145">
        <v>13467.3</v>
      </c>
      <c r="H32" s="143" t="s">
        <v>208</v>
      </c>
      <c r="I32" s="143" t="s">
        <v>339</v>
      </c>
      <c r="J32" s="171">
        <v>44627</v>
      </c>
      <c r="K32" s="180"/>
      <c r="L32" s="143">
        <v>1</v>
      </c>
      <c r="M32" s="148" t="s">
        <v>371</v>
      </c>
      <c r="N32" s="143" t="s">
        <v>372</v>
      </c>
      <c r="O32" s="143"/>
      <c r="P32" s="162">
        <v>11130</v>
      </c>
      <c r="Q32" s="162">
        <v>2337.3000000000002</v>
      </c>
      <c r="R32" s="149">
        <f t="shared" si="0"/>
        <v>13467.3</v>
      </c>
      <c r="S32" s="163">
        <v>44713</v>
      </c>
      <c r="T32" s="163">
        <v>44713</v>
      </c>
      <c r="U32" s="164" t="s">
        <v>27</v>
      </c>
      <c r="V32" s="159">
        <v>45444</v>
      </c>
      <c r="W32" s="164" t="s">
        <v>32</v>
      </c>
      <c r="X32" s="157"/>
      <c r="Y32" s="152"/>
      <c r="Z32" s="152"/>
    </row>
    <row r="33" spans="1:26" ht="66" x14ac:dyDescent="0.25">
      <c r="A33" s="126" t="s">
        <v>362</v>
      </c>
      <c r="B33" s="125" t="s">
        <v>340</v>
      </c>
      <c r="C33" s="143" t="s">
        <v>24</v>
      </c>
      <c r="D33" s="143" t="s">
        <v>30</v>
      </c>
      <c r="E33" s="143" t="s">
        <v>26</v>
      </c>
      <c r="F33" s="143" t="s">
        <v>45</v>
      </c>
      <c r="G33" s="145">
        <v>22798.82</v>
      </c>
      <c r="H33" s="143" t="s">
        <v>341</v>
      </c>
      <c r="I33" s="143" t="s">
        <v>342</v>
      </c>
      <c r="J33" s="171">
        <v>44623</v>
      </c>
      <c r="K33" s="180"/>
      <c r="L33" s="143">
        <v>2</v>
      </c>
      <c r="M33" s="148" t="s">
        <v>373</v>
      </c>
      <c r="N33" s="143" t="s">
        <v>374</v>
      </c>
      <c r="O33" s="143"/>
      <c r="P33" s="162">
        <v>18276.740000000002</v>
      </c>
      <c r="Q33" s="162">
        <v>3838.12</v>
      </c>
      <c r="R33" s="149">
        <f t="shared" si="0"/>
        <v>22114.86</v>
      </c>
      <c r="S33" s="163">
        <v>44715</v>
      </c>
      <c r="T33" s="163">
        <v>44715</v>
      </c>
      <c r="U33" s="164" t="s">
        <v>46</v>
      </c>
      <c r="V33" s="159"/>
      <c r="W33" s="164" t="s">
        <v>49</v>
      </c>
      <c r="X33" s="157"/>
      <c r="Y33" s="152"/>
      <c r="Z33" s="152"/>
    </row>
    <row r="34" spans="1:26" ht="39.6" x14ac:dyDescent="0.25">
      <c r="A34" s="126" t="s">
        <v>363</v>
      </c>
      <c r="B34" s="125" t="s">
        <v>343</v>
      </c>
      <c r="C34" s="143" t="s">
        <v>246</v>
      </c>
      <c r="D34" s="143" t="s">
        <v>204</v>
      </c>
      <c r="E34" s="143" t="s">
        <v>26</v>
      </c>
      <c r="F34" s="143" t="s">
        <v>48</v>
      </c>
      <c r="G34" s="145">
        <v>700</v>
      </c>
      <c r="H34" s="114" t="s">
        <v>344</v>
      </c>
      <c r="I34" s="114" t="s">
        <v>345</v>
      </c>
      <c r="J34" s="114">
        <v>44652</v>
      </c>
      <c r="K34" s="181"/>
      <c r="L34" s="143">
        <v>2</v>
      </c>
      <c r="M34" s="125" t="s">
        <v>375</v>
      </c>
      <c r="N34" s="182" t="s">
        <v>284</v>
      </c>
      <c r="O34" s="143"/>
      <c r="P34" s="162">
        <v>380</v>
      </c>
      <c r="Q34" s="162">
        <v>30.97</v>
      </c>
      <c r="R34" s="149">
        <f t="shared" si="0"/>
        <v>410.97</v>
      </c>
      <c r="S34" s="163">
        <v>44680</v>
      </c>
      <c r="T34" s="163">
        <v>44683</v>
      </c>
      <c r="U34" s="164" t="s">
        <v>27</v>
      </c>
      <c r="V34" s="159">
        <v>45413</v>
      </c>
      <c r="W34" s="164" t="s">
        <v>32</v>
      </c>
      <c r="X34" s="176"/>
      <c r="Y34" s="152"/>
      <c r="Z34" s="152"/>
    </row>
    <row r="35" spans="1:26" ht="66" x14ac:dyDescent="0.25">
      <c r="A35" s="170" t="s">
        <v>364</v>
      </c>
      <c r="B35" s="183" t="s">
        <v>346</v>
      </c>
      <c r="C35" s="143" t="s">
        <v>24</v>
      </c>
      <c r="D35" s="143" t="s">
        <v>30</v>
      </c>
      <c r="E35" s="143" t="s">
        <v>26</v>
      </c>
      <c r="F35" s="143" t="s">
        <v>220</v>
      </c>
      <c r="G35" s="145">
        <v>82523.53</v>
      </c>
      <c r="H35" s="184" t="s">
        <v>347</v>
      </c>
      <c r="I35" s="184" t="s">
        <v>348</v>
      </c>
      <c r="J35" s="185">
        <v>44630</v>
      </c>
      <c r="K35" s="186"/>
      <c r="L35" s="143">
        <v>2</v>
      </c>
      <c r="M35" s="183" t="s">
        <v>376</v>
      </c>
      <c r="N35" s="182" t="s">
        <v>377</v>
      </c>
      <c r="O35" s="143"/>
      <c r="P35" s="162">
        <v>63086.17</v>
      </c>
      <c r="Q35" s="162">
        <v>13248.1</v>
      </c>
      <c r="R35" s="149">
        <f t="shared" si="0"/>
        <v>76334.27</v>
      </c>
      <c r="S35" s="163">
        <v>44729</v>
      </c>
      <c r="T35" s="163">
        <v>44729</v>
      </c>
      <c r="U35" s="164" t="s">
        <v>378</v>
      </c>
      <c r="V35" s="159">
        <v>45094</v>
      </c>
      <c r="W35" s="164" t="s">
        <v>32</v>
      </c>
      <c r="X35" s="157"/>
      <c r="Y35" s="152"/>
      <c r="Z35" s="152"/>
    </row>
    <row r="36" spans="1:26" ht="66" x14ac:dyDescent="0.25">
      <c r="A36" s="170" t="s">
        <v>365</v>
      </c>
      <c r="B36" s="183" t="s">
        <v>349</v>
      </c>
      <c r="C36" s="143" t="s">
        <v>24</v>
      </c>
      <c r="D36" s="143" t="s">
        <v>204</v>
      </c>
      <c r="E36" s="143" t="s">
        <v>26</v>
      </c>
      <c r="F36" s="143" t="s">
        <v>185</v>
      </c>
      <c r="G36" s="145">
        <v>7800</v>
      </c>
      <c r="H36" s="184" t="s">
        <v>350</v>
      </c>
      <c r="I36" s="184" t="s">
        <v>351</v>
      </c>
      <c r="J36" s="185">
        <v>44652</v>
      </c>
      <c r="K36" s="186"/>
      <c r="L36" s="143">
        <v>1</v>
      </c>
      <c r="M36" s="183" t="s">
        <v>379</v>
      </c>
      <c r="N36" s="187" t="s">
        <v>380</v>
      </c>
      <c r="O36" s="143"/>
      <c r="P36" s="162">
        <v>6045.97</v>
      </c>
      <c r="Q36" s="162">
        <v>1269.6500000000001</v>
      </c>
      <c r="R36" s="149">
        <f t="shared" si="0"/>
        <v>7315.6200000000008</v>
      </c>
      <c r="S36" s="163">
        <v>44721</v>
      </c>
      <c r="T36" s="163">
        <v>44721</v>
      </c>
      <c r="U36" s="164" t="s">
        <v>34</v>
      </c>
      <c r="V36" s="159">
        <v>45817</v>
      </c>
      <c r="W36" s="164" t="s">
        <v>32</v>
      </c>
      <c r="X36" s="157"/>
      <c r="Y36" s="152"/>
      <c r="Z36" s="152"/>
    </row>
    <row r="37" spans="1:26" ht="26.4" x14ac:dyDescent="0.25">
      <c r="A37" s="170" t="s">
        <v>366</v>
      </c>
      <c r="B37" s="183" t="s">
        <v>352</v>
      </c>
      <c r="C37" s="143" t="s">
        <v>195</v>
      </c>
      <c r="D37" s="143" t="s">
        <v>30</v>
      </c>
      <c r="E37" s="143" t="s">
        <v>26</v>
      </c>
      <c r="F37" s="143" t="s">
        <v>47</v>
      </c>
      <c r="G37" s="145">
        <v>35000</v>
      </c>
      <c r="H37" s="184" t="s">
        <v>344</v>
      </c>
      <c r="I37" s="184" t="s">
        <v>353</v>
      </c>
      <c r="J37" s="185">
        <v>44652</v>
      </c>
      <c r="K37" s="180"/>
      <c r="L37" s="143">
        <v>6</v>
      </c>
      <c r="M37" s="183" t="s">
        <v>381</v>
      </c>
      <c r="N37" s="187" t="s">
        <v>138</v>
      </c>
      <c r="O37" s="143"/>
      <c r="P37" s="162">
        <v>18438.009999999998</v>
      </c>
      <c r="Q37" s="162">
        <v>3871.98</v>
      </c>
      <c r="R37" s="149">
        <f t="shared" si="0"/>
        <v>22309.989999999998</v>
      </c>
      <c r="S37" s="163">
        <v>44680</v>
      </c>
      <c r="T37" s="163">
        <v>44683</v>
      </c>
      <c r="U37" s="164" t="s">
        <v>382</v>
      </c>
      <c r="V37" s="159"/>
      <c r="W37" s="164" t="s">
        <v>49</v>
      </c>
      <c r="X37" s="157"/>
      <c r="Y37" s="152"/>
      <c r="Z37" s="152"/>
    </row>
    <row r="38" spans="1:26" ht="26.4" x14ac:dyDescent="0.25">
      <c r="A38" s="170" t="s">
        <v>367</v>
      </c>
      <c r="B38" s="183" t="s">
        <v>352</v>
      </c>
      <c r="C38" s="143" t="s">
        <v>195</v>
      </c>
      <c r="D38" s="143" t="s">
        <v>30</v>
      </c>
      <c r="E38" s="143" t="s">
        <v>26</v>
      </c>
      <c r="F38" s="143" t="s">
        <v>47</v>
      </c>
      <c r="G38" s="145">
        <v>34300</v>
      </c>
      <c r="H38" s="184" t="s">
        <v>344</v>
      </c>
      <c r="I38" s="184" t="s">
        <v>353</v>
      </c>
      <c r="J38" s="185">
        <v>44652</v>
      </c>
      <c r="K38" s="180"/>
      <c r="L38" s="143">
        <v>6</v>
      </c>
      <c r="M38" s="183" t="s">
        <v>383</v>
      </c>
      <c r="N38" s="187" t="s">
        <v>384</v>
      </c>
      <c r="O38" s="143"/>
      <c r="P38" s="162">
        <v>25999.97</v>
      </c>
      <c r="Q38" s="162">
        <v>5459.99</v>
      </c>
      <c r="R38" s="149">
        <f t="shared" si="0"/>
        <v>31459.96</v>
      </c>
      <c r="S38" s="163">
        <v>44680</v>
      </c>
      <c r="T38" s="163">
        <v>44683</v>
      </c>
      <c r="U38" s="164" t="s">
        <v>382</v>
      </c>
      <c r="V38" s="159"/>
      <c r="W38" s="164" t="s">
        <v>49</v>
      </c>
      <c r="X38" s="157"/>
      <c r="Y38" s="152"/>
      <c r="Z38" s="152"/>
    </row>
    <row r="39" spans="1:26" ht="26.4" x14ac:dyDescent="0.25">
      <c r="A39" s="188" t="s">
        <v>368</v>
      </c>
      <c r="B39" s="189" t="s">
        <v>352</v>
      </c>
      <c r="C39" s="143" t="s">
        <v>195</v>
      </c>
      <c r="D39" s="143" t="s">
        <v>30</v>
      </c>
      <c r="E39" s="143" t="s">
        <v>26</v>
      </c>
      <c r="F39" s="143" t="s">
        <v>47</v>
      </c>
      <c r="G39" s="145">
        <v>7500</v>
      </c>
      <c r="H39" s="184" t="s">
        <v>344</v>
      </c>
      <c r="I39" s="184" t="s">
        <v>353</v>
      </c>
      <c r="J39" s="185">
        <v>44652</v>
      </c>
      <c r="K39" s="186"/>
      <c r="L39" s="143">
        <v>6</v>
      </c>
      <c r="M39" s="183" t="s">
        <v>385</v>
      </c>
      <c r="N39" s="187" t="s">
        <v>137</v>
      </c>
      <c r="O39" s="143"/>
      <c r="P39" s="162">
        <v>7733.5</v>
      </c>
      <c r="Q39" s="162">
        <v>1624.04</v>
      </c>
      <c r="R39" s="149">
        <f t="shared" si="0"/>
        <v>9357.5400000000009</v>
      </c>
      <c r="S39" s="163">
        <v>44680</v>
      </c>
      <c r="T39" s="163">
        <v>44683</v>
      </c>
      <c r="U39" s="164" t="s">
        <v>382</v>
      </c>
      <c r="V39" s="159"/>
      <c r="W39" s="164" t="s">
        <v>49</v>
      </c>
      <c r="X39" s="157"/>
      <c r="Y39" s="152"/>
      <c r="Z39" s="152"/>
    </row>
    <row r="40" spans="1:26" ht="39.6" x14ac:dyDescent="0.25">
      <c r="A40" s="129" t="s">
        <v>369</v>
      </c>
      <c r="B40" s="189" t="s">
        <v>354</v>
      </c>
      <c r="C40" s="143" t="s">
        <v>24</v>
      </c>
      <c r="D40" s="143" t="s">
        <v>44</v>
      </c>
      <c r="E40" s="143" t="s">
        <v>26</v>
      </c>
      <c r="F40" s="143" t="s">
        <v>355</v>
      </c>
      <c r="G40" s="145">
        <v>8058.6</v>
      </c>
      <c r="H40" s="159" t="s">
        <v>356</v>
      </c>
      <c r="I40" s="159" t="s">
        <v>357</v>
      </c>
      <c r="J40" s="171">
        <v>44686</v>
      </c>
      <c r="K40" s="186"/>
      <c r="L40" s="143">
        <v>1</v>
      </c>
      <c r="M40" s="148" t="s">
        <v>386</v>
      </c>
      <c r="N40" s="143" t="s">
        <v>387</v>
      </c>
      <c r="O40" s="143"/>
      <c r="P40" s="162">
        <v>6660</v>
      </c>
      <c r="Q40" s="162">
        <v>1398.6</v>
      </c>
      <c r="R40" s="149">
        <f t="shared" si="0"/>
        <v>8058.6</v>
      </c>
      <c r="S40" s="163">
        <v>44719</v>
      </c>
      <c r="T40" s="163">
        <v>44719</v>
      </c>
      <c r="U40" s="164" t="s">
        <v>378</v>
      </c>
      <c r="V40" s="159">
        <v>45083</v>
      </c>
      <c r="W40" s="164" t="s">
        <v>32</v>
      </c>
      <c r="X40" s="157"/>
      <c r="Y40" s="152"/>
      <c r="Z40" s="152"/>
    </row>
    <row r="41" spans="1:26" ht="52.8" x14ac:dyDescent="0.25">
      <c r="A41" s="170" t="s">
        <v>370</v>
      </c>
      <c r="B41" s="183" t="s">
        <v>358</v>
      </c>
      <c r="C41" s="143" t="s">
        <v>24</v>
      </c>
      <c r="D41" s="143" t="s">
        <v>30</v>
      </c>
      <c r="E41" s="143" t="s">
        <v>26</v>
      </c>
      <c r="F41" s="143" t="s">
        <v>52</v>
      </c>
      <c r="G41" s="145">
        <v>93384.289999999979</v>
      </c>
      <c r="H41" s="159" t="s">
        <v>359</v>
      </c>
      <c r="I41" s="159" t="s">
        <v>360</v>
      </c>
      <c r="J41" s="171">
        <v>44686</v>
      </c>
      <c r="K41" s="180"/>
      <c r="L41" s="143">
        <v>2</v>
      </c>
      <c r="M41" s="148" t="s">
        <v>388</v>
      </c>
      <c r="N41" s="143" t="s">
        <v>389</v>
      </c>
      <c r="O41" s="143"/>
      <c r="P41" s="162">
        <v>11250</v>
      </c>
      <c r="Q41" s="162">
        <v>2362.5</v>
      </c>
      <c r="R41" s="149">
        <f t="shared" si="0"/>
        <v>13612.5</v>
      </c>
      <c r="S41" s="163">
        <v>44729</v>
      </c>
      <c r="T41" s="163">
        <v>44743</v>
      </c>
      <c r="U41" s="164" t="s">
        <v>378</v>
      </c>
      <c r="V41" s="159">
        <v>45108</v>
      </c>
      <c r="W41" s="164" t="s">
        <v>32</v>
      </c>
      <c r="X41" s="157"/>
      <c r="Y41" s="152"/>
      <c r="Z41" s="152"/>
    </row>
    <row r="42" spans="1:26" x14ac:dyDescent="0.25">
      <c r="A42" s="173"/>
      <c r="B42" s="190"/>
      <c r="C42" s="180"/>
      <c r="D42" s="180"/>
      <c r="E42" s="157"/>
      <c r="F42" s="180"/>
      <c r="G42" s="191"/>
      <c r="H42" s="192"/>
      <c r="I42" s="180"/>
      <c r="J42" s="193"/>
      <c r="K42" s="186"/>
      <c r="L42" s="180"/>
      <c r="M42" s="157"/>
      <c r="N42" s="157"/>
      <c r="O42" s="180"/>
      <c r="P42" s="194"/>
      <c r="Q42" s="194"/>
      <c r="R42" s="194"/>
      <c r="S42" s="195"/>
      <c r="T42" s="186"/>
      <c r="U42" s="196"/>
      <c r="V42" s="197"/>
      <c r="W42" s="196"/>
      <c r="X42" s="157"/>
      <c r="Y42" s="152"/>
      <c r="Z42" s="152"/>
    </row>
    <row r="43" spans="1:26" x14ac:dyDescent="0.25">
      <c r="A43" s="173"/>
      <c r="B43" s="190"/>
      <c r="C43" s="180"/>
      <c r="D43" s="180"/>
      <c r="E43" s="157"/>
      <c r="F43" s="180"/>
      <c r="G43" s="191"/>
      <c r="H43" s="192"/>
      <c r="I43" s="192"/>
      <c r="J43" s="193"/>
      <c r="K43" s="186"/>
      <c r="L43" s="180"/>
      <c r="M43" s="157"/>
      <c r="N43" s="157"/>
      <c r="O43" s="180"/>
      <c r="P43" s="194"/>
      <c r="Q43" s="194"/>
      <c r="R43" s="194"/>
      <c r="S43" s="195"/>
      <c r="T43" s="186"/>
      <c r="U43" s="196"/>
      <c r="V43" s="197"/>
      <c r="W43" s="196"/>
      <c r="X43" s="157"/>
      <c r="Y43" s="152"/>
      <c r="Z43" s="152"/>
    </row>
    <row r="44" spans="1:26" x14ac:dyDescent="0.25">
      <c r="A44" s="173"/>
      <c r="B44" s="190"/>
      <c r="C44" s="180"/>
      <c r="D44" s="180"/>
      <c r="E44" s="157"/>
      <c r="F44" s="180"/>
      <c r="G44" s="191"/>
      <c r="H44" s="192"/>
      <c r="I44" s="192"/>
      <c r="J44" s="198"/>
      <c r="K44" s="180"/>
      <c r="L44" s="180"/>
      <c r="M44" s="157"/>
      <c r="N44" s="157"/>
      <c r="O44" s="180"/>
      <c r="P44" s="194"/>
      <c r="Q44" s="194"/>
      <c r="R44" s="194"/>
      <c r="S44" s="195"/>
      <c r="T44" s="186"/>
      <c r="U44" s="196"/>
      <c r="V44" s="197"/>
      <c r="W44" s="196"/>
      <c r="X44" s="157"/>
      <c r="Y44" s="152"/>
      <c r="Z44" s="152"/>
    </row>
    <row r="45" spans="1:26" x14ac:dyDescent="0.25">
      <c r="A45" s="173"/>
      <c r="B45" s="190"/>
      <c r="C45" s="180"/>
      <c r="D45" s="180"/>
      <c r="E45" s="157"/>
      <c r="F45" s="180"/>
      <c r="G45" s="191"/>
      <c r="H45" s="192"/>
      <c r="I45" s="192"/>
      <c r="J45" s="198"/>
      <c r="K45" s="180"/>
      <c r="L45" s="180"/>
      <c r="M45" s="157"/>
      <c r="N45" s="157"/>
      <c r="O45" s="180"/>
      <c r="P45" s="194"/>
      <c r="Q45" s="194"/>
      <c r="R45" s="194"/>
      <c r="S45" s="195"/>
      <c r="T45" s="186"/>
      <c r="U45" s="196"/>
      <c r="V45" s="197"/>
      <c r="W45" s="196"/>
      <c r="X45" s="157"/>
      <c r="Y45" s="152"/>
      <c r="Z45" s="152"/>
    </row>
    <row r="46" spans="1:26" x14ac:dyDescent="0.25">
      <c r="A46" s="173"/>
      <c r="B46" s="190"/>
      <c r="C46" s="180"/>
      <c r="D46" s="180"/>
      <c r="E46" s="157"/>
      <c r="F46" s="180"/>
      <c r="G46" s="191"/>
      <c r="H46" s="180"/>
      <c r="I46" s="180"/>
      <c r="J46" s="198"/>
      <c r="K46" s="180"/>
      <c r="L46" s="180"/>
      <c r="M46" s="157"/>
      <c r="N46" s="157"/>
      <c r="O46" s="180"/>
      <c r="P46" s="194"/>
      <c r="Q46" s="194"/>
      <c r="R46" s="194"/>
      <c r="S46" s="195"/>
      <c r="T46" s="186"/>
      <c r="U46" s="196"/>
      <c r="V46" s="197"/>
      <c r="W46" s="196"/>
      <c r="X46" s="157"/>
      <c r="Y46" s="152"/>
      <c r="Z46" s="152"/>
    </row>
    <row r="47" spans="1:26" x14ac:dyDescent="0.25">
      <c r="A47" s="173"/>
      <c r="B47" s="190"/>
      <c r="C47" s="180"/>
      <c r="D47" s="180"/>
      <c r="E47" s="157"/>
      <c r="F47" s="180"/>
      <c r="G47" s="191"/>
      <c r="H47" s="192"/>
      <c r="I47" s="192"/>
      <c r="J47" s="193"/>
      <c r="K47" s="186"/>
      <c r="L47" s="180"/>
      <c r="M47" s="157"/>
      <c r="N47" s="157"/>
      <c r="O47" s="180"/>
      <c r="P47" s="194"/>
      <c r="Q47" s="194"/>
      <c r="R47" s="194"/>
      <c r="S47" s="195"/>
      <c r="T47" s="186"/>
      <c r="U47" s="196"/>
      <c r="V47" s="197"/>
      <c r="W47" s="196"/>
      <c r="X47" s="157"/>
      <c r="Y47" s="152"/>
      <c r="Z47" s="152"/>
    </row>
    <row r="48" spans="1:26" x14ac:dyDescent="0.25">
      <c r="A48" s="173"/>
      <c r="B48" s="190"/>
      <c r="C48" s="180"/>
      <c r="D48" s="180"/>
      <c r="E48" s="157"/>
      <c r="F48" s="180"/>
      <c r="G48" s="191"/>
      <c r="H48" s="180"/>
      <c r="I48" s="186"/>
      <c r="J48" s="198"/>
      <c r="K48" s="186"/>
      <c r="L48" s="180"/>
      <c r="M48" s="157"/>
      <c r="N48" s="157"/>
      <c r="O48" s="180"/>
      <c r="P48" s="194"/>
      <c r="Q48" s="194"/>
      <c r="R48" s="194"/>
      <c r="S48" s="195"/>
      <c r="T48" s="186"/>
      <c r="U48" s="196"/>
      <c r="V48" s="197"/>
      <c r="W48" s="196"/>
      <c r="X48" s="157"/>
      <c r="Y48" s="152"/>
      <c r="Z48" s="152"/>
    </row>
    <row r="49" spans="1:26" x14ac:dyDescent="0.25">
      <c r="A49" s="173"/>
      <c r="B49" s="190"/>
      <c r="C49" s="180"/>
      <c r="D49" s="180"/>
      <c r="E49" s="157"/>
      <c r="F49" s="180"/>
      <c r="G49" s="191"/>
      <c r="H49" s="180"/>
      <c r="I49" s="180"/>
      <c r="J49" s="198"/>
      <c r="K49" s="180"/>
      <c r="L49" s="180"/>
      <c r="M49" s="157"/>
      <c r="N49" s="157"/>
      <c r="O49" s="180"/>
      <c r="P49" s="194"/>
      <c r="Q49" s="194"/>
      <c r="R49" s="194"/>
      <c r="S49" s="195"/>
      <c r="T49" s="186"/>
      <c r="U49" s="196"/>
      <c r="V49" s="197"/>
      <c r="W49" s="196"/>
      <c r="X49" s="157"/>
      <c r="Y49" s="152"/>
      <c r="Z49" s="152"/>
    </row>
    <row r="50" spans="1:26" x14ac:dyDescent="0.25">
      <c r="A50" s="173"/>
      <c r="B50" s="190"/>
      <c r="C50" s="180"/>
      <c r="D50" s="180"/>
      <c r="E50" s="157"/>
      <c r="F50" s="180"/>
      <c r="G50" s="191"/>
      <c r="H50" s="180"/>
      <c r="I50" s="180"/>
      <c r="J50" s="198"/>
      <c r="K50" s="180"/>
      <c r="L50" s="180"/>
      <c r="M50" s="157"/>
      <c r="N50" s="157"/>
      <c r="O50" s="180"/>
      <c r="P50" s="194"/>
      <c r="Q50" s="194"/>
      <c r="R50" s="194"/>
      <c r="S50" s="195"/>
      <c r="T50" s="186"/>
      <c r="U50" s="196"/>
      <c r="V50" s="197"/>
      <c r="W50" s="196"/>
      <c r="X50" s="157"/>
      <c r="Y50" s="152"/>
      <c r="Z50" s="152"/>
    </row>
    <row r="51" spans="1:26" x14ac:dyDescent="0.25">
      <c r="A51" s="173"/>
      <c r="B51" s="199"/>
      <c r="C51" s="200"/>
      <c r="D51" s="180"/>
      <c r="E51" s="157"/>
      <c r="F51" s="200"/>
      <c r="G51" s="191"/>
      <c r="H51" s="200"/>
      <c r="I51" s="200"/>
      <c r="J51" s="201"/>
      <c r="K51" s="200"/>
      <c r="L51" s="180"/>
      <c r="M51" s="157"/>
      <c r="N51" s="157"/>
      <c r="O51" s="200"/>
      <c r="P51" s="194"/>
      <c r="Q51" s="194"/>
      <c r="R51" s="194"/>
      <c r="S51" s="195"/>
      <c r="T51" s="202"/>
      <c r="U51" s="203"/>
      <c r="V51" s="204"/>
      <c r="W51" s="203"/>
      <c r="X51" s="157"/>
      <c r="Y51" s="152"/>
      <c r="Z51" s="152"/>
    </row>
    <row r="52" spans="1:26" x14ac:dyDescent="0.25">
      <c r="A52" s="173"/>
      <c r="B52" s="190"/>
      <c r="C52" s="180"/>
      <c r="D52" s="180"/>
      <c r="E52" s="157"/>
      <c r="F52" s="180"/>
      <c r="G52" s="191"/>
      <c r="H52" s="186"/>
      <c r="I52" s="186"/>
      <c r="J52" s="198"/>
      <c r="K52" s="186"/>
      <c r="L52" s="180"/>
      <c r="M52" s="157"/>
      <c r="N52" s="157"/>
      <c r="O52" s="180"/>
      <c r="P52" s="194"/>
      <c r="Q52" s="194"/>
      <c r="R52" s="194"/>
      <c r="S52" s="195"/>
      <c r="T52" s="186"/>
      <c r="U52" s="196"/>
      <c r="V52" s="197"/>
      <c r="W52" s="196"/>
      <c r="X52" s="157"/>
      <c r="Y52" s="152"/>
      <c r="Z52" s="152"/>
    </row>
    <row r="53" spans="1:26" x14ac:dyDescent="0.25">
      <c r="A53" s="173"/>
      <c r="B53" s="190"/>
      <c r="C53" s="180"/>
      <c r="D53" s="180"/>
      <c r="E53" s="157"/>
      <c r="F53" s="180"/>
      <c r="G53" s="191"/>
      <c r="H53" s="192"/>
      <c r="I53" s="186"/>
      <c r="J53" s="198"/>
      <c r="K53" s="186"/>
      <c r="L53" s="180"/>
      <c r="M53" s="157"/>
      <c r="N53" s="157"/>
      <c r="O53" s="180"/>
      <c r="P53" s="194"/>
      <c r="Q53" s="194"/>
      <c r="R53" s="194"/>
      <c r="S53" s="195"/>
      <c r="T53" s="186"/>
      <c r="U53" s="196"/>
      <c r="V53" s="197"/>
      <c r="W53" s="196"/>
      <c r="X53" s="157"/>
      <c r="Y53" s="152"/>
      <c r="Z53" s="152"/>
    </row>
    <row r="54" spans="1:26" x14ac:dyDescent="0.25">
      <c r="A54" s="173"/>
      <c r="B54" s="190"/>
      <c r="C54" s="180"/>
      <c r="D54" s="180"/>
      <c r="E54" s="157"/>
      <c r="F54" s="180"/>
      <c r="G54" s="191"/>
      <c r="H54" s="192"/>
      <c r="I54" s="186"/>
      <c r="J54" s="198"/>
      <c r="K54" s="186"/>
      <c r="L54" s="180"/>
      <c r="M54" s="157"/>
      <c r="N54" s="157"/>
      <c r="O54" s="180"/>
      <c r="P54" s="194"/>
      <c r="Q54" s="194"/>
      <c r="R54" s="194"/>
      <c r="S54" s="195"/>
      <c r="T54" s="186"/>
      <c r="U54" s="196"/>
      <c r="V54" s="197"/>
      <c r="W54" s="196"/>
      <c r="X54" s="157"/>
      <c r="Y54" s="152"/>
      <c r="Z54" s="152"/>
    </row>
    <row r="55" spans="1:26" x14ac:dyDescent="0.25">
      <c r="A55" s="173"/>
      <c r="B55" s="190"/>
      <c r="C55" s="180"/>
      <c r="D55" s="180"/>
      <c r="E55" s="157"/>
      <c r="F55" s="180"/>
      <c r="G55" s="191"/>
      <c r="H55" s="192"/>
      <c r="I55" s="186"/>
      <c r="J55" s="198"/>
      <c r="K55" s="186"/>
      <c r="L55" s="180"/>
      <c r="M55" s="157"/>
      <c r="N55" s="157"/>
      <c r="O55" s="180"/>
      <c r="P55" s="194"/>
      <c r="Q55" s="194"/>
      <c r="R55" s="194"/>
      <c r="S55" s="195"/>
      <c r="T55" s="186"/>
      <c r="U55" s="196"/>
      <c r="V55" s="197"/>
      <c r="W55" s="196"/>
      <c r="X55" s="157"/>
      <c r="Y55" s="152"/>
      <c r="Z55" s="152"/>
    </row>
    <row r="56" spans="1:26" x14ac:dyDescent="0.25">
      <c r="A56" s="173"/>
      <c r="B56" s="190"/>
      <c r="C56" s="180"/>
      <c r="D56" s="180"/>
      <c r="E56" s="157"/>
      <c r="F56" s="180"/>
      <c r="G56" s="191"/>
      <c r="H56" s="186"/>
      <c r="I56" s="186"/>
      <c r="J56" s="198"/>
      <c r="K56" s="186"/>
      <c r="L56" s="180"/>
      <c r="M56" s="157"/>
      <c r="N56" s="157"/>
      <c r="O56" s="180"/>
      <c r="P56" s="194"/>
      <c r="Q56" s="194"/>
      <c r="R56" s="194"/>
      <c r="S56" s="195"/>
      <c r="T56" s="186"/>
      <c r="U56" s="196"/>
      <c r="V56" s="197"/>
      <c r="W56" s="196"/>
      <c r="X56" s="157"/>
      <c r="Y56" s="152"/>
      <c r="Z56" s="152"/>
    </row>
    <row r="57" spans="1:26" x14ac:dyDescent="0.25">
      <c r="A57" s="173"/>
      <c r="B57" s="190"/>
      <c r="C57" s="180"/>
      <c r="D57" s="180"/>
      <c r="E57" s="157"/>
      <c r="F57" s="180"/>
      <c r="G57" s="191"/>
      <c r="H57" s="192"/>
      <c r="I57" s="192"/>
      <c r="J57" s="198"/>
      <c r="K57" s="180"/>
      <c r="L57" s="180"/>
      <c r="M57" s="157"/>
      <c r="N57" s="157"/>
      <c r="O57" s="180"/>
      <c r="P57" s="194"/>
      <c r="Q57" s="194"/>
      <c r="R57" s="194"/>
      <c r="S57" s="195"/>
      <c r="T57" s="186"/>
      <c r="U57" s="196"/>
      <c r="V57" s="197"/>
      <c r="W57" s="196"/>
      <c r="X57" s="157"/>
      <c r="Y57" s="152"/>
      <c r="Z57" s="152"/>
    </row>
    <row r="58" spans="1:26" x14ac:dyDescent="0.25">
      <c r="A58" s="173"/>
      <c r="B58" s="175"/>
      <c r="C58" s="180"/>
      <c r="D58" s="180"/>
      <c r="E58" s="176"/>
      <c r="F58" s="142"/>
      <c r="G58" s="174"/>
      <c r="H58" s="176"/>
      <c r="I58" s="176"/>
      <c r="J58" s="185"/>
      <c r="K58" s="176"/>
      <c r="L58" s="176"/>
      <c r="M58" s="176"/>
      <c r="N58" s="176"/>
      <c r="O58" s="176"/>
      <c r="P58" s="205"/>
      <c r="Q58" s="205"/>
      <c r="R58" s="205"/>
      <c r="S58" s="206"/>
      <c r="T58" s="207"/>
      <c r="U58" s="208"/>
      <c r="V58" s="209"/>
      <c r="W58" s="208"/>
      <c r="X58" s="176"/>
      <c r="Y58" s="152"/>
      <c r="Z58" s="152"/>
    </row>
    <row r="59" spans="1:26" x14ac:dyDescent="0.25">
      <c r="A59" s="173"/>
      <c r="B59" s="190"/>
      <c r="C59" s="180"/>
      <c r="D59" s="180"/>
      <c r="E59" s="157"/>
      <c r="F59" s="180"/>
      <c r="G59" s="191"/>
      <c r="H59" s="192"/>
      <c r="I59" s="180"/>
      <c r="J59" s="193"/>
      <c r="K59" s="180"/>
      <c r="L59" s="180"/>
      <c r="M59" s="157"/>
      <c r="N59" s="157"/>
      <c r="O59" s="180"/>
      <c r="P59" s="194"/>
      <c r="Q59" s="194"/>
      <c r="R59" s="194"/>
      <c r="S59" s="195"/>
      <c r="T59" s="186"/>
      <c r="U59" s="196"/>
      <c r="V59" s="197"/>
      <c r="W59" s="196"/>
      <c r="X59" s="157"/>
      <c r="Y59" s="152"/>
      <c r="Z59" s="152"/>
    </row>
    <row r="60" spans="1:26" x14ac:dyDescent="0.25">
      <c r="A60" s="173"/>
      <c r="B60" s="210"/>
      <c r="C60" s="180"/>
      <c r="D60" s="180"/>
      <c r="E60" s="157"/>
      <c r="F60" s="180"/>
      <c r="G60" s="191"/>
      <c r="H60" s="192"/>
      <c r="I60" s="180"/>
      <c r="J60" s="193"/>
      <c r="K60" s="180"/>
      <c r="L60" s="180"/>
      <c r="M60" s="157"/>
      <c r="N60" s="157"/>
      <c r="O60" s="180"/>
      <c r="P60" s="194"/>
      <c r="Q60" s="194"/>
      <c r="R60" s="194"/>
      <c r="S60" s="195"/>
      <c r="T60" s="186"/>
      <c r="U60" s="196"/>
      <c r="V60" s="197"/>
      <c r="W60" s="196"/>
      <c r="X60" s="157"/>
      <c r="Y60" s="152"/>
      <c r="Z60" s="152"/>
    </row>
    <row r="61" spans="1:26" x14ac:dyDescent="0.25">
      <c r="A61" s="173"/>
      <c r="B61" s="210"/>
      <c r="C61" s="180"/>
      <c r="D61" s="180"/>
      <c r="E61" s="157"/>
      <c r="F61" s="180"/>
      <c r="G61" s="191"/>
      <c r="H61" s="180"/>
      <c r="I61" s="180"/>
      <c r="J61" s="198"/>
      <c r="K61" s="180"/>
      <c r="L61" s="180"/>
      <c r="M61" s="157"/>
      <c r="N61" s="157"/>
      <c r="O61" s="180"/>
      <c r="P61" s="194"/>
      <c r="Q61" s="194"/>
      <c r="R61" s="194"/>
      <c r="S61" s="195"/>
      <c r="T61" s="186"/>
      <c r="U61" s="196"/>
      <c r="V61" s="197"/>
      <c r="W61" s="196"/>
      <c r="X61" s="157"/>
      <c r="Y61" s="152"/>
      <c r="Z61" s="152"/>
    </row>
    <row r="62" spans="1:26" x14ac:dyDescent="0.25">
      <c r="A62" s="173"/>
      <c r="B62" s="210"/>
      <c r="C62" s="180"/>
      <c r="D62" s="180"/>
      <c r="E62" s="157"/>
      <c r="F62" s="180"/>
      <c r="G62" s="191"/>
      <c r="H62" s="180"/>
      <c r="I62" s="180"/>
      <c r="J62" s="198"/>
      <c r="K62" s="180"/>
      <c r="L62" s="180"/>
      <c r="M62" s="157"/>
      <c r="N62" s="157"/>
      <c r="O62" s="180"/>
      <c r="P62" s="194"/>
      <c r="Q62" s="194"/>
      <c r="R62" s="194"/>
      <c r="S62" s="195"/>
      <c r="T62" s="186"/>
      <c r="U62" s="196"/>
      <c r="V62" s="197"/>
      <c r="W62" s="196"/>
      <c r="X62" s="157"/>
      <c r="Y62" s="152"/>
      <c r="Z62" s="152"/>
    </row>
    <row r="63" spans="1:26" x14ac:dyDescent="0.25">
      <c r="A63" s="173"/>
      <c r="B63" s="210"/>
      <c r="C63" s="180"/>
      <c r="D63" s="180"/>
      <c r="E63" s="157"/>
      <c r="F63" s="180"/>
      <c r="G63" s="191"/>
      <c r="H63" s="180"/>
      <c r="I63" s="180"/>
      <c r="J63" s="198"/>
      <c r="K63" s="180"/>
      <c r="L63" s="180"/>
      <c r="M63" s="157"/>
      <c r="N63" s="157"/>
      <c r="O63" s="180"/>
      <c r="P63" s="194"/>
      <c r="Q63" s="194"/>
      <c r="R63" s="194"/>
      <c r="S63" s="195"/>
      <c r="T63" s="186"/>
      <c r="U63" s="196"/>
      <c r="V63" s="197"/>
      <c r="W63" s="196"/>
      <c r="X63" s="157"/>
      <c r="Y63" s="152"/>
      <c r="Z63" s="152"/>
    </row>
    <row r="64" spans="1:26" x14ac:dyDescent="0.25">
      <c r="A64" s="170"/>
      <c r="B64" s="71"/>
      <c r="C64" s="143"/>
      <c r="D64" s="143"/>
      <c r="E64" s="143"/>
      <c r="F64" s="143"/>
      <c r="G64" s="144"/>
      <c r="H64" s="143"/>
      <c r="I64" s="143"/>
      <c r="J64" s="171"/>
      <c r="K64" s="180"/>
      <c r="L64" s="143"/>
      <c r="M64" s="143"/>
      <c r="N64" s="143"/>
      <c r="O64" s="143"/>
      <c r="P64" s="162"/>
      <c r="Q64" s="162"/>
      <c r="R64" s="149"/>
      <c r="S64" s="163"/>
      <c r="T64" s="163"/>
      <c r="U64" s="164"/>
      <c r="V64" s="159"/>
      <c r="W64" s="164"/>
      <c r="X64" s="157"/>
      <c r="Y64" s="152"/>
      <c r="Z64" s="152"/>
    </row>
    <row r="65" spans="1:26" x14ac:dyDescent="0.25">
      <c r="A65" s="170"/>
      <c r="B65" s="71"/>
      <c r="C65" s="143"/>
      <c r="D65" s="143"/>
      <c r="E65" s="143"/>
      <c r="F65" s="143"/>
      <c r="G65" s="145"/>
      <c r="H65" s="143"/>
      <c r="I65" s="143"/>
      <c r="J65" s="171"/>
      <c r="K65" s="180"/>
      <c r="L65" s="143"/>
      <c r="M65" s="143"/>
      <c r="N65" s="143"/>
      <c r="O65" s="143"/>
      <c r="P65" s="162"/>
      <c r="Q65" s="162"/>
      <c r="R65" s="149"/>
      <c r="S65" s="163"/>
      <c r="T65" s="163"/>
      <c r="U65" s="164"/>
      <c r="V65" s="159"/>
      <c r="W65" s="164"/>
      <c r="X65" s="157"/>
      <c r="Y65" s="152"/>
      <c r="Z65" s="152"/>
    </row>
    <row r="66" spans="1:26" x14ac:dyDescent="0.25">
      <c r="A66" s="173"/>
      <c r="B66" s="210"/>
      <c r="C66" s="180"/>
      <c r="D66" s="180"/>
      <c r="E66" s="157"/>
      <c r="F66" s="180"/>
      <c r="G66" s="191"/>
      <c r="H66" s="192"/>
      <c r="I66" s="192"/>
      <c r="J66" s="198"/>
      <c r="K66" s="180"/>
      <c r="L66" s="180"/>
      <c r="M66" s="157"/>
      <c r="N66" s="157"/>
      <c r="O66" s="180"/>
      <c r="P66" s="194"/>
      <c r="Q66" s="194"/>
      <c r="R66" s="194"/>
      <c r="S66" s="195"/>
      <c r="T66" s="186"/>
      <c r="U66" s="196"/>
      <c r="V66" s="197"/>
      <c r="W66" s="196"/>
      <c r="X66" s="157"/>
      <c r="Y66" s="152"/>
      <c r="Z66" s="152"/>
    </row>
    <row r="67" spans="1:26" x14ac:dyDescent="0.25">
      <c r="A67" s="170"/>
      <c r="B67" s="211"/>
      <c r="C67" s="143"/>
      <c r="D67" s="143"/>
      <c r="E67" s="143"/>
      <c r="F67" s="143"/>
      <c r="G67" s="145"/>
      <c r="H67" s="143"/>
      <c r="I67" s="143"/>
      <c r="J67" s="171"/>
      <c r="K67" s="180"/>
      <c r="L67" s="143"/>
      <c r="M67" s="143"/>
      <c r="N67" s="143"/>
      <c r="O67" s="143"/>
      <c r="P67" s="162"/>
      <c r="Q67" s="162"/>
      <c r="R67" s="149"/>
      <c r="S67" s="163"/>
      <c r="T67" s="163"/>
      <c r="U67" s="164"/>
      <c r="V67" s="159"/>
      <c r="W67" s="164"/>
      <c r="X67" s="157"/>
      <c r="Y67" s="152"/>
      <c r="Z67" s="152"/>
    </row>
    <row r="68" spans="1:26" x14ac:dyDescent="0.25">
      <c r="A68" s="173"/>
      <c r="B68" s="210"/>
      <c r="C68" s="180"/>
      <c r="D68" s="180"/>
      <c r="E68" s="157"/>
      <c r="F68" s="180"/>
      <c r="G68" s="191"/>
      <c r="H68" s="186"/>
      <c r="I68" s="180"/>
      <c r="J68" s="198"/>
      <c r="K68" s="180"/>
      <c r="L68" s="180"/>
      <c r="M68" s="157"/>
      <c r="N68" s="157"/>
      <c r="O68" s="180"/>
      <c r="P68" s="194"/>
      <c r="Q68" s="194"/>
      <c r="R68" s="194"/>
      <c r="S68" s="195"/>
      <c r="T68" s="186"/>
      <c r="U68" s="196"/>
      <c r="V68" s="197"/>
      <c r="W68" s="196"/>
      <c r="X68" s="157"/>
      <c r="Y68" s="152"/>
      <c r="Z68" s="152"/>
    </row>
    <row r="69" spans="1:26" x14ac:dyDescent="0.25">
      <c r="A69" s="173"/>
      <c r="B69" s="210"/>
      <c r="C69" s="180"/>
      <c r="D69" s="180"/>
      <c r="E69" s="157"/>
      <c r="F69" s="180"/>
      <c r="G69" s="191"/>
      <c r="H69" s="186"/>
      <c r="I69" s="186"/>
      <c r="J69" s="198"/>
      <c r="K69" s="180"/>
      <c r="L69" s="180"/>
      <c r="M69" s="157"/>
      <c r="N69" s="157"/>
      <c r="O69" s="180"/>
      <c r="P69" s="194"/>
      <c r="Q69" s="194"/>
      <c r="R69" s="194"/>
      <c r="S69" s="195"/>
      <c r="T69" s="186"/>
      <c r="U69" s="196"/>
      <c r="V69" s="197"/>
      <c r="W69" s="196"/>
      <c r="X69" s="157"/>
      <c r="Y69" s="152"/>
      <c r="Z69" s="152"/>
    </row>
    <row r="70" spans="1:26" x14ac:dyDescent="0.25">
      <c r="A70" s="173"/>
      <c r="B70" s="210"/>
      <c r="C70" s="180"/>
      <c r="D70" s="180"/>
      <c r="E70" s="157"/>
      <c r="F70" s="180"/>
      <c r="G70" s="191"/>
      <c r="H70" s="186"/>
      <c r="I70" s="186"/>
      <c r="J70" s="198"/>
      <c r="K70" s="180"/>
      <c r="L70" s="180"/>
      <c r="M70" s="157"/>
      <c r="N70" s="157"/>
      <c r="O70" s="180"/>
      <c r="P70" s="194"/>
      <c r="Q70" s="194"/>
      <c r="R70" s="194"/>
      <c r="S70" s="195"/>
      <c r="T70" s="186"/>
      <c r="U70" s="196"/>
      <c r="V70" s="197"/>
      <c r="W70" s="196"/>
      <c r="X70" s="157"/>
      <c r="Y70" s="152"/>
      <c r="Z70" s="152"/>
    </row>
    <row r="71" spans="1:26" x14ac:dyDescent="0.25">
      <c r="A71" s="170"/>
      <c r="B71" s="71"/>
      <c r="C71" s="143"/>
      <c r="D71" s="143"/>
      <c r="E71" s="143"/>
      <c r="F71" s="143"/>
      <c r="G71" s="145"/>
      <c r="H71" s="159"/>
      <c r="I71" s="159"/>
      <c r="J71" s="171"/>
      <c r="K71" s="180"/>
      <c r="L71" s="143"/>
      <c r="M71" s="143"/>
      <c r="N71" s="143"/>
      <c r="O71" s="143"/>
      <c r="P71" s="162"/>
      <c r="Q71" s="162"/>
      <c r="R71" s="149"/>
      <c r="S71" s="163"/>
      <c r="T71" s="163"/>
      <c r="U71" s="164"/>
      <c r="V71" s="159"/>
      <c r="W71" s="164"/>
      <c r="X71" s="157"/>
      <c r="Y71" s="152"/>
      <c r="Z71" s="152"/>
    </row>
    <row r="72" spans="1:26" x14ac:dyDescent="0.25">
      <c r="A72" s="170"/>
      <c r="B72" s="71"/>
      <c r="C72" s="143"/>
      <c r="D72" s="143"/>
      <c r="E72" s="143"/>
      <c r="F72" s="143"/>
      <c r="G72" s="145"/>
      <c r="H72" s="159"/>
      <c r="I72" s="159"/>
      <c r="J72" s="171"/>
      <c r="K72" s="180"/>
      <c r="L72" s="143"/>
      <c r="M72" s="143"/>
      <c r="N72" s="143"/>
      <c r="O72" s="143"/>
      <c r="P72" s="162"/>
      <c r="Q72" s="162"/>
      <c r="R72" s="149"/>
      <c r="S72" s="163"/>
      <c r="T72" s="163"/>
      <c r="U72" s="164"/>
      <c r="V72" s="159"/>
      <c r="W72" s="164"/>
      <c r="X72" s="157"/>
      <c r="Y72" s="152"/>
      <c r="Z72" s="152"/>
    </row>
    <row r="73" spans="1:26" x14ac:dyDescent="0.25">
      <c r="A73" s="173"/>
      <c r="B73" s="210"/>
      <c r="C73" s="180"/>
      <c r="D73" s="180"/>
      <c r="E73" s="157"/>
      <c r="F73" s="180"/>
      <c r="G73" s="191"/>
      <c r="H73" s="186"/>
      <c r="I73" s="186"/>
      <c r="J73" s="198"/>
      <c r="K73" s="180"/>
      <c r="L73" s="180"/>
      <c r="M73" s="157"/>
      <c r="N73" s="157"/>
      <c r="O73" s="180"/>
      <c r="P73" s="194"/>
      <c r="Q73" s="194"/>
      <c r="R73" s="194"/>
      <c r="S73" s="195"/>
      <c r="T73" s="186"/>
      <c r="U73" s="196"/>
      <c r="V73" s="197"/>
      <c r="W73" s="196"/>
      <c r="X73" s="157"/>
      <c r="Y73" s="152"/>
      <c r="Z73" s="152"/>
    </row>
    <row r="74" spans="1:26" x14ac:dyDescent="0.25">
      <c r="A74" s="173"/>
      <c r="B74" s="210"/>
      <c r="C74" s="180"/>
      <c r="D74" s="180"/>
      <c r="E74" s="157"/>
      <c r="F74" s="180"/>
      <c r="G74" s="191"/>
      <c r="H74" s="186"/>
      <c r="I74" s="186"/>
      <c r="J74" s="198"/>
      <c r="K74" s="180"/>
      <c r="L74" s="180"/>
      <c r="M74" s="157"/>
      <c r="N74" s="157"/>
      <c r="O74" s="180"/>
      <c r="P74" s="194"/>
      <c r="Q74" s="194"/>
      <c r="R74" s="194"/>
      <c r="S74" s="195"/>
      <c r="T74" s="186"/>
      <c r="U74" s="196"/>
      <c r="V74" s="197"/>
      <c r="W74" s="196"/>
      <c r="X74" s="157"/>
      <c r="Y74" s="152"/>
      <c r="Z74" s="152"/>
    </row>
    <row r="75" spans="1:26" x14ac:dyDescent="0.25">
      <c r="A75" s="212"/>
      <c r="B75" s="211"/>
      <c r="C75" s="142"/>
      <c r="D75" s="143"/>
      <c r="E75" s="142"/>
      <c r="F75" s="142"/>
      <c r="G75" s="144"/>
      <c r="H75" s="155"/>
      <c r="I75" s="155"/>
      <c r="J75" s="146"/>
      <c r="K75" s="180"/>
      <c r="L75" s="142"/>
      <c r="M75" s="143"/>
      <c r="N75" s="142"/>
      <c r="O75" s="142"/>
      <c r="P75" s="149"/>
      <c r="Q75" s="149"/>
      <c r="R75" s="194"/>
      <c r="S75" s="150"/>
      <c r="T75" s="150"/>
      <c r="U75" s="156"/>
      <c r="V75" s="155"/>
      <c r="W75" s="156"/>
      <c r="X75" s="157"/>
      <c r="Y75" s="152"/>
      <c r="Z75" s="152"/>
    </row>
    <row r="76" spans="1:26" x14ac:dyDescent="0.25">
      <c r="A76" s="173"/>
      <c r="B76" s="210"/>
      <c r="C76" s="180"/>
      <c r="D76" s="180"/>
      <c r="E76" s="157"/>
      <c r="F76" s="180"/>
      <c r="G76" s="191"/>
      <c r="H76" s="192"/>
      <c r="I76" s="192"/>
      <c r="J76" s="193"/>
      <c r="K76" s="180"/>
      <c r="L76" s="180"/>
      <c r="M76" s="157"/>
      <c r="N76" s="157"/>
      <c r="O76" s="180"/>
      <c r="P76" s="194"/>
      <c r="Q76" s="194"/>
      <c r="R76" s="194"/>
      <c r="S76" s="195"/>
      <c r="T76" s="186"/>
      <c r="U76" s="196"/>
      <c r="V76" s="197"/>
      <c r="W76" s="196"/>
      <c r="X76" s="157"/>
      <c r="Y76" s="152"/>
      <c r="Z76" s="152"/>
    </row>
    <row r="77" spans="1:26" x14ac:dyDescent="0.25">
      <c r="A77" s="173"/>
      <c r="B77" s="213"/>
      <c r="C77" s="180"/>
      <c r="D77" s="180"/>
      <c r="E77" s="157"/>
      <c r="F77" s="180"/>
      <c r="G77" s="191"/>
      <c r="H77" s="192"/>
      <c r="I77" s="192"/>
      <c r="J77" s="198"/>
      <c r="K77" s="180"/>
      <c r="L77" s="180"/>
      <c r="M77" s="157"/>
      <c r="N77" s="157"/>
      <c r="O77" s="180"/>
      <c r="P77" s="194"/>
      <c r="Q77" s="194"/>
      <c r="R77" s="194"/>
      <c r="S77" s="195"/>
      <c r="T77" s="186"/>
      <c r="U77" s="214"/>
      <c r="V77" s="197"/>
      <c r="W77" s="196"/>
      <c r="X77" s="157"/>
      <c r="Y77" s="152"/>
      <c r="Z77" s="152"/>
    </row>
    <row r="78" spans="1:26" x14ac:dyDescent="0.25">
      <c r="A78" s="173"/>
      <c r="B78" s="213"/>
      <c r="C78" s="180"/>
      <c r="D78" s="180"/>
      <c r="E78" s="157"/>
      <c r="F78" s="180"/>
      <c r="G78" s="191"/>
      <c r="H78" s="192"/>
      <c r="I78" s="192"/>
      <c r="J78" s="198"/>
      <c r="K78" s="180"/>
      <c r="L78" s="180"/>
      <c r="M78" s="157"/>
      <c r="N78" s="157"/>
      <c r="O78" s="180"/>
      <c r="P78" s="194"/>
      <c r="Q78" s="194"/>
      <c r="R78" s="194"/>
      <c r="S78" s="195"/>
      <c r="T78" s="186"/>
      <c r="U78" s="196"/>
      <c r="V78" s="197"/>
      <c r="W78" s="196"/>
      <c r="X78" s="157"/>
      <c r="Y78" s="152"/>
      <c r="Z78" s="152"/>
    </row>
    <row r="79" spans="1:26" x14ac:dyDescent="0.25">
      <c r="A79" s="173"/>
      <c r="B79" s="213"/>
      <c r="C79" s="180"/>
      <c r="D79" s="180"/>
      <c r="E79" s="157"/>
      <c r="F79" s="180"/>
      <c r="G79" s="191"/>
      <c r="H79" s="192"/>
      <c r="I79" s="192"/>
      <c r="J79" s="198"/>
      <c r="K79" s="180"/>
      <c r="L79" s="180"/>
      <c r="M79" s="157"/>
      <c r="N79" s="157"/>
      <c r="O79" s="180"/>
      <c r="P79" s="194"/>
      <c r="Q79" s="194"/>
      <c r="R79" s="194"/>
      <c r="S79" s="195"/>
      <c r="T79" s="186"/>
      <c r="U79" s="214"/>
      <c r="V79" s="197"/>
      <c r="W79" s="196"/>
      <c r="X79" s="157"/>
      <c r="Y79" s="152"/>
      <c r="Z79" s="152"/>
    </row>
    <row r="80" spans="1:26" x14ac:dyDescent="0.25">
      <c r="A80" s="173"/>
      <c r="B80" s="213"/>
      <c r="C80" s="180"/>
      <c r="D80" s="180"/>
      <c r="E80" s="157"/>
      <c r="F80" s="180"/>
      <c r="G80" s="191"/>
      <c r="H80" s="192"/>
      <c r="I80" s="192"/>
      <c r="J80" s="198"/>
      <c r="K80" s="180"/>
      <c r="L80" s="180"/>
      <c r="M80" s="157"/>
      <c r="N80" s="157"/>
      <c r="O80" s="180"/>
      <c r="P80" s="194"/>
      <c r="Q80" s="194"/>
      <c r="R80" s="194"/>
      <c r="S80" s="195"/>
      <c r="T80" s="186"/>
      <c r="U80" s="214"/>
      <c r="V80" s="197"/>
      <c r="W80" s="196"/>
      <c r="X80" s="157"/>
      <c r="Y80" s="152"/>
      <c r="Z80" s="152"/>
    </row>
    <row r="81" spans="1:26" x14ac:dyDescent="0.25">
      <c r="A81" s="173"/>
      <c r="B81" s="213"/>
      <c r="C81" s="180"/>
      <c r="D81" s="180"/>
      <c r="E81" s="157"/>
      <c r="F81" s="180"/>
      <c r="G81" s="191"/>
      <c r="H81" s="192"/>
      <c r="I81" s="192"/>
      <c r="J81" s="198"/>
      <c r="K81" s="180"/>
      <c r="L81" s="180"/>
      <c r="M81" s="157"/>
      <c r="N81" s="157"/>
      <c r="O81" s="180"/>
      <c r="P81" s="194"/>
      <c r="Q81" s="194"/>
      <c r="R81" s="194"/>
      <c r="S81" s="195"/>
      <c r="T81" s="186"/>
      <c r="U81" s="214"/>
      <c r="V81" s="197"/>
      <c r="W81" s="196"/>
      <c r="X81" s="157"/>
      <c r="Y81" s="152"/>
      <c r="Z81" s="152"/>
    </row>
    <row r="82" spans="1:26" x14ac:dyDescent="0.25">
      <c r="A82" s="173"/>
      <c r="B82" s="213"/>
      <c r="C82" s="180"/>
      <c r="D82" s="180"/>
      <c r="E82" s="157"/>
      <c r="F82" s="180"/>
      <c r="G82" s="191"/>
      <c r="H82" s="192"/>
      <c r="I82" s="192"/>
      <c r="J82" s="198"/>
      <c r="K82" s="180"/>
      <c r="L82" s="180"/>
      <c r="M82" s="157"/>
      <c r="N82" s="157"/>
      <c r="O82" s="180"/>
      <c r="P82" s="194"/>
      <c r="Q82" s="194"/>
      <c r="R82" s="194"/>
      <c r="S82" s="195"/>
      <c r="T82" s="186"/>
      <c r="U82" s="214"/>
      <c r="V82" s="197"/>
      <c r="W82" s="196"/>
      <c r="X82" s="157"/>
      <c r="Y82" s="152"/>
      <c r="Z82" s="152"/>
    </row>
    <row r="83" spans="1:26" x14ac:dyDescent="0.25">
      <c r="A83" s="173"/>
      <c r="B83" s="213"/>
      <c r="C83" s="180"/>
      <c r="D83" s="180"/>
      <c r="E83" s="157"/>
      <c r="F83" s="180"/>
      <c r="G83" s="191"/>
      <c r="H83" s="192"/>
      <c r="I83" s="192"/>
      <c r="J83" s="198"/>
      <c r="K83" s="180"/>
      <c r="L83" s="180"/>
      <c r="M83" s="157"/>
      <c r="N83" s="157"/>
      <c r="O83" s="180"/>
      <c r="P83" s="194"/>
      <c r="Q83" s="194"/>
      <c r="R83" s="194"/>
      <c r="S83" s="195"/>
      <c r="T83" s="186"/>
      <c r="U83" s="196"/>
      <c r="V83" s="197"/>
      <c r="W83" s="196"/>
      <c r="X83" s="157"/>
      <c r="Y83" s="152"/>
      <c r="Z83" s="152"/>
    </row>
    <row r="84" spans="1:26" x14ac:dyDescent="0.25">
      <c r="A84" s="173"/>
      <c r="B84" s="210"/>
      <c r="C84" s="180"/>
      <c r="D84" s="180"/>
      <c r="E84" s="157"/>
      <c r="F84" s="180"/>
      <c r="G84" s="191"/>
      <c r="H84" s="180"/>
      <c r="I84" s="192"/>
      <c r="J84" s="198"/>
      <c r="K84" s="180"/>
      <c r="L84" s="180"/>
      <c r="M84" s="157"/>
      <c r="N84" s="157"/>
      <c r="O84" s="180"/>
      <c r="P84" s="194"/>
      <c r="Q84" s="194"/>
      <c r="R84" s="194"/>
      <c r="S84" s="195"/>
      <c r="T84" s="186"/>
      <c r="U84" s="196"/>
      <c r="V84" s="197"/>
      <c r="W84" s="196"/>
      <c r="X84" s="157"/>
      <c r="Y84" s="152"/>
      <c r="Z84" s="152"/>
    </row>
    <row r="85" spans="1:26" x14ac:dyDescent="0.25">
      <c r="A85" s="173"/>
      <c r="B85" s="210"/>
      <c r="C85" s="180"/>
      <c r="D85" s="180"/>
      <c r="E85" s="157"/>
      <c r="F85" s="180"/>
      <c r="G85" s="191"/>
      <c r="H85" s="180"/>
      <c r="I85" s="192"/>
      <c r="J85" s="198"/>
      <c r="K85" s="180"/>
      <c r="L85" s="180"/>
      <c r="M85" s="157"/>
      <c r="N85" s="157"/>
      <c r="O85" s="180"/>
      <c r="P85" s="194"/>
      <c r="Q85" s="194"/>
      <c r="R85" s="194"/>
      <c r="S85" s="195"/>
      <c r="T85" s="186"/>
      <c r="U85" s="196"/>
      <c r="V85" s="197"/>
      <c r="W85" s="196"/>
      <c r="X85" s="157"/>
      <c r="Y85" s="152"/>
      <c r="Z85" s="152"/>
    </row>
    <row r="86" spans="1:26" x14ac:dyDescent="0.25">
      <c r="A86" s="173"/>
      <c r="B86" s="210"/>
      <c r="C86" s="180"/>
      <c r="D86" s="180"/>
      <c r="E86" s="157"/>
      <c r="F86" s="180"/>
      <c r="G86" s="191"/>
      <c r="H86" s="180"/>
      <c r="I86" s="192"/>
      <c r="J86" s="198"/>
      <c r="K86" s="180"/>
      <c r="L86" s="180"/>
      <c r="M86" s="157"/>
      <c r="N86" s="157"/>
      <c r="O86" s="180"/>
      <c r="P86" s="194"/>
      <c r="Q86" s="194"/>
      <c r="R86" s="194"/>
      <c r="S86" s="195"/>
      <c r="T86" s="186"/>
      <c r="U86" s="196"/>
      <c r="V86" s="197"/>
      <c r="W86" s="196"/>
      <c r="X86" s="157"/>
      <c r="Y86" s="152"/>
      <c r="Z86" s="152"/>
    </row>
    <row r="87" spans="1:26" x14ac:dyDescent="0.25">
      <c r="A87" s="173"/>
      <c r="B87" s="210"/>
      <c r="C87" s="180"/>
      <c r="D87" s="180"/>
      <c r="E87" s="157"/>
      <c r="F87" s="180"/>
      <c r="G87" s="191"/>
      <c r="H87" s="180"/>
      <c r="I87" s="192"/>
      <c r="J87" s="198"/>
      <c r="K87" s="180"/>
      <c r="L87" s="180"/>
      <c r="M87" s="157"/>
      <c r="N87" s="157"/>
      <c r="O87" s="180"/>
      <c r="P87" s="194"/>
      <c r="Q87" s="194"/>
      <c r="R87" s="194"/>
      <c r="S87" s="195"/>
      <c r="T87" s="186"/>
      <c r="U87" s="196"/>
      <c r="V87" s="197"/>
      <c r="W87" s="196"/>
      <c r="X87" s="157"/>
      <c r="Y87" s="152"/>
      <c r="Z87" s="152"/>
    </row>
    <row r="88" spans="1:26" x14ac:dyDescent="0.25">
      <c r="A88" s="173"/>
      <c r="B88" s="210"/>
      <c r="C88" s="180"/>
      <c r="D88" s="180"/>
      <c r="E88" s="157"/>
      <c r="F88" s="180"/>
      <c r="G88" s="191"/>
      <c r="H88" s="180"/>
      <c r="I88" s="180"/>
      <c r="J88" s="198"/>
      <c r="K88" s="180"/>
      <c r="L88" s="180"/>
      <c r="M88" s="157"/>
      <c r="N88" s="157"/>
      <c r="O88" s="180"/>
      <c r="P88" s="194"/>
      <c r="Q88" s="194"/>
      <c r="R88" s="194"/>
      <c r="S88" s="195"/>
      <c r="T88" s="186"/>
      <c r="U88" s="196"/>
      <c r="V88" s="197"/>
      <c r="W88" s="196"/>
      <c r="X88" s="157"/>
      <c r="Y88" s="152"/>
      <c r="Z88" s="152"/>
    </row>
    <row r="89" spans="1:26" x14ac:dyDescent="0.25">
      <c r="A89" s="173"/>
      <c r="B89" s="210"/>
      <c r="C89" s="180"/>
      <c r="D89" s="180"/>
      <c r="E89" s="157"/>
      <c r="F89" s="180"/>
      <c r="G89" s="191"/>
      <c r="H89" s="180"/>
      <c r="I89" s="180"/>
      <c r="J89" s="198"/>
      <c r="K89" s="186"/>
      <c r="L89" s="180"/>
      <c r="M89" s="157"/>
      <c r="N89" s="157"/>
      <c r="O89" s="180"/>
      <c r="P89" s="194"/>
      <c r="Q89" s="194"/>
      <c r="R89" s="194"/>
      <c r="S89" s="195"/>
      <c r="T89" s="186"/>
      <c r="U89" s="196"/>
      <c r="V89" s="197"/>
      <c r="W89" s="196"/>
      <c r="X89" s="157"/>
      <c r="Y89" s="152"/>
      <c r="Z89" s="152"/>
    </row>
    <row r="90" spans="1:26" x14ac:dyDescent="0.25">
      <c r="A90" s="215"/>
      <c r="B90" s="216"/>
      <c r="C90" s="181"/>
      <c r="D90" s="181"/>
      <c r="E90" s="176"/>
      <c r="F90" s="181"/>
      <c r="G90" s="217"/>
      <c r="H90" s="207"/>
      <c r="I90" s="207"/>
      <c r="J90" s="171"/>
      <c r="K90" s="181"/>
      <c r="L90" s="181"/>
      <c r="M90" s="176"/>
      <c r="N90" s="176"/>
      <c r="O90" s="181"/>
      <c r="P90" s="205"/>
      <c r="Q90" s="205"/>
      <c r="R90" s="205"/>
      <c r="S90" s="218"/>
      <c r="T90" s="219"/>
      <c r="U90" s="220"/>
      <c r="V90" s="221"/>
      <c r="W90" s="220"/>
      <c r="X90" s="176"/>
      <c r="Y90" s="152"/>
      <c r="Z90" s="152"/>
    </row>
    <row r="91" spans="1:26" x14ac:dyDescent="0.25">
      <c r="A91" s="215"/>
      <c r="B91" s="216"/>
      <c r="C91" s="176"/>
      <c r="D91" s="180"/>
      <c r="E91" s="176"/>
      <c r="F91" s="180"/>
      <c r="G91" s="174"/>
      <c r="H91" s="176"/>
      <c r="I91" s="176"/>
      <c r="J91" s="185"/>
      <c r="K91" s="176"/>
      <c r="L91" s="176"/>
      <c r="M91" s="176"/>
      <c r="N91" s="176"/>
      <c r="O91" s="176"/>
      <c r="P91" s="205"/>
      <c r="Q91" s="205"/>
      <c r="R91" s="205"/>
      <c r="S91" s="206"/>
      <c r="T91" s="207"/>
      <c r="U91" s="208"/>
      <c r="V91" s="209"/>
      <c r="W91" s="208"/>
      <c r="X91" s="176"/>
      <c r="Y91" s="152"/>
      <c r="Z91" s="152"/>
    </row>
    <row r="92" spans="1:26" x14ac:dyDescent="0.25">
      <c r="A92" s="215"/>
      <c r="B92" s="216"/>
      <c r="C92" s="176"/>
      <c r="D92" s="181"/>
      <c r="E92" s="176"/>
      <c r="F92" s="181"/>
      <c r="G92" s="174"/>
      <c r="H92" s="176"/>
      <c r="I92" s="176"/>
      <c r="J92" s="185"/>
      <c r="K92" s="176"/>
      <c r="L92" s="176"/>
      <c r="M92" s="176"/>
      <c r="N92" s="176"/>
      <c r="O92" s="176"/>
      <c r="P92" s="205"/>
      <c r="Q92" s="205"/>
      <c r="R92" s="205"/>
      <c r="S92" s="206"/>
      <c r="T92" s="207"/>
      <c r="U92" s="208"/>
      <c r="V92" s="209"/>
      <c r="W92" s="208"/>
      <c r="X92" s="176"/>
      <c r="Y92" s="152"/>
      <c r="Z92" s="152"/>
    </row>
  </sheetData>
  <sheetProtection password="9E83" sheet="1" objects="1" scenarios="1"/>
  <dataValidations count="5">
    <dataValidation type="list" showInputMessage="1" showErrorMessage="1" sqref="WVB1:WVB8 IP1:IP8 SL1:SL8 ACH1:ACH8 AMD1:AMD8 AVZ1:AVZ8 BFV1:BFV8 BPR1:BPR8 BZN1:BZN8 CJJ1:CJJ8 CTF1:CTF8 DDB1:DDB8 DMX1:DMX8 DWT1:DWT8 EGP1:EGP8 EQL1:EQL8 FAH1:FAH8 FKD1:FKD8 FTZ1:FTZ8 GDV1:GDV8 GNR1:GNR8 GXN1:GXN8 HHJ1:HHJ8 HRF1:HRF8 IBB1:IBB8 IKX1:IKX8 IUT1:IUT8 JEP1:JEP8 JOL1:JOL8 JYH1:JYH8 KID1:KID8 KRZ1:KRZ8 LBV1:LBV8 LLR1:LLR8 LVN1:LVN8 MFJ1:MFJ8 MPF1:MPF8 MZB1:MZB8 NIX1:NIX8 NST1:NST8 OCP1:OCP8 OML1:OML8 OWH1:OWH8 PGD1:PGD8 PPZ1:PPZ8 PZV1:PZV8 QJR1:QJR8 QTN1:QTN8 RDJ1:RDJ8 RNF1:RNF8 RXB1:RXB8 SGX1:SGX8 SQT1:SQT8 TAP1:TAP8 TKL1:TKL8 TUH1:TUH8 UED1:UED8 UNZ1:UNZ8 UXV1:UXV8 VHR1:VHR8 VRN1:VRN8 WBJ1:WBJ8 WLF1:WLF8 D1:D92">
      <formula1>Procedimiento2012</formula1>
    </dataValidation>
    <dataValidation type="list" allowBlank="1" showInputMessage="1" showErrorMessage="1" sqref="WVC2:WVC8 IQ2:IQ8 SM2:SM8 ACI2:ACI8 AME2:AME8 AWA2:AWA8 BFW2:BFW8 BPS2:BPS8 BZO2:BZO8 CJK2:CJK8 CTG2:CTG8 DDC2:DDC8 DMY2:DMY8 DWU2:DWU8 EGQ2:EGQ8 EQM2:EQM8 FAI2:FAI8 FKE2:FKE8 FUA2:FUA8 GDW2:GDW8 GNS2:GNS8 GXO2:GXO8 HHK2:HHK8 HRG2:HRG8 IBC2:IBC8 IKY2:IKY8 IUU2:IUU8 JEQ2:JEQ8 JOM2:JOM8 JYI2:JYI8 KIE2:KIE8 KSA2:KSA8 LBW2:LBW8 LLS2:LLS8 LVO2:LVO8 MFK2:MFK8 MPG2:MPG8 MZC2:MZC8 NIY2:NIY8 NSU2:NSU8 OCQ2:OCQ8 OMM2:OMM8 OWI2:OWI8 PGE2:PGE8 PQA2:PQA8 PZW2:PZW8 QJS2:QJS8 QTO2:QTO8 RDK2:RDK8 RNG2:RNG8 RXC2:RXC8 SGY2:SGY8 SQU2:SQU8 TAQ2:TAQ8 TKM2:TKM8 TUI2:TUI8 UEE2:UEE8 UOA2:UOA8 UXW2:UXW8 VHS2:VHS8 VRO2:VRO8 WBK2:WBK8 WLG2:WLG8 E2:E92">
      <formula1>Tramitacion2012</formula1>
    </dataValidation>
    <dataValidation type="list" showInputMessage="1" showErrorMessage="1" sqref="WVD2:WVD8 IR2:IR8 SN2:SN8 ACJ2:ACJ8 AMF2:AMF8 AWB2:AWB8 BFX2:BFX8 BPT2:BPT8 BZP2:BZP8 CJL2:CJL8 CTH2:CTH8 DDD2:DDD8 DMZ2:DMZ8 DWV2:DWV8 EGR2:EGR8 EQN2:EQN8 FAJ2:FAJ8 FKF2:FKF8 FUB2:FUB8 GDX2:GDX8 GNT2:GNT8 GXP2:GXP8 HHL2:HHL8 HRH2:HRH8 IBD2:IBD8 IKZ2:IKZ8 IUV2:IUV8 JER2:JER8 JON2:JON8 JYJ2:JYJ8 KIF2:KIF8 KSB2:KSB8 LBX2:LBX8 LLT2:LLT8 LVP2:LVP8 MFL2:MFL8 MPH2:MPH8 MZD2:MZD8 NIZ2:NIZ8 NSV2:NSV8 OCR2:OCR8 OMN2:OMN8 OWJ2:OWJ8 PGF2:PGF8 PQB2:PQB8 PZX2:PZX8 QJT2:QJT8 QTP2:QTP8 RDL2:RDL8 RNH2:RNH8 RXD2:RXD8 SGZ2:SGZ8 SQV2:SQV8 TAR2:TAR8 TKN2:TKN8 TUJ2:TUJ8 UEF2:UEF8 UOB2:UOB8 UXX2:UXX8 VHT2:VHT8 VRP2:VRP8 WBL2:WBL8 WLH2:WLH8 F2:F92">
      <formula1>Interesado2012</formula1>
    </dataValidation>
    <dataValidation type="list" showInputMessage="1" showErrorMessage="1" sqref="WLE1:WLE8 WBI1:WBI8 WVA1:WVA8 IO1:IO8 SK1:SK8 ACG1:ACG8 AMC1:AMC8 AVY1:AVY8 BFU1:BFU8 BPQ1:BPQ8 BZM1:BZM8 CJI1:CJI8 CTE1:CTE8 DDA1:DDA8 DMW1:DMW8 DWS1:DWS8 EGO1:EGO8 EQK1:EQK8 FAG1:FAG8 FKC1:FKC8 FTY1:FTY8 GDU1:GDU8 GNQ1:GNQ8 GXM1:GXM8 HHI1:HHI8 HRE1:HRE8 IBA1:IBA8 IKW1:IKW8 IUS1:IUS8 JEO1:JEO8 JOK1:JOK8 JYG1:JYG8 KIC1:KIC8 KRY1:KRY8 LBU1:LBU8 LLQ1:LLQ8 LVM1:LVM8 MFI1:MFI8 MPE1:MPE8 MZA1:MZA8 NIW1:NIW8 NSS1:NSS8 OCO1:OCO8 OMK1:OMK8 OWG1:OWG8 PGC1:PGC8 PPY1:PPY8 PZU1:PZU8 QJQ1:QJQ8 QTM1:QTM8 RDI1:RDI8 RNE1:RNE8 RXA1:RXA8 SGW1:SGW8 SQS1:SQS8 TAO1:TAO8 TKK1:TKK8 TUG1:TUG8 UEC1:UEC8 UNY1:UNY8 UXU1:UXU8 VHQ1:VHQ8 VRM1:VRM8 C1:C90">
      <formula1>Tipo2012</formula1>
    </dataValidation>
    <dataValidation type="list" showInputMessage="1" showErrorMessage="1" sqref="JM2:JM8 TI2:TI8 ADE2:ADE8 ANA2:ANA8 AWW2:AWW8 BGS2:BGS8 BQO2:BQO8 CAK2:CAK8 CKG2:CKG8 CUC2:CUC8 DDY2:DDY8 DNU2:DNU8 DXQ2:DXQ8 EHM2:EHM8 ERI2:ERI8 FBE2:FBE8 FLA2:FLA8 FUW2:FUW8 GES2:GES8 GOO2:GOO8 GYK2:GYK8 HIG2:HIG8 HSC2:HSC8 IBY2:IBY8 ILU2:ILU8 IVQ2:IVQ8 JFM2:JFM8 JPI2:JPI8 JZE2:JZE8 KJA2:KJA8 KSW2:KSW8 LCS2:LCS8 LMO2:LMO8 LWK2:LWK8 MGG2:MGG8 MQC2:MQC8 MZY2:MZY8 NJU2:NJU8 NTQ2:NTQ8 ODM2:ODM8 ONI2:ONI8 OXE2:OXE8 PHA2:PHA8 PQW2:PQW8 QAS2:QAS8 QKO2:QKO8 QUK2:QUK8 REG2:REG8 ROC2:ROC8 RXY2:RXY8 SHU2:SHU8 SRQ2:SRQ8 TBM2:TBM8 TLI2:TLI8 TVE2:TVE8 UFA2:UFA8 UOW2:UOW8 UYS2:UYS8 VIO2:VIO8 VSK2:VSK8 WCG2:WCG8 WMC2:WMC8 WVY2:WVY8">
      <formula1>SiNo</formula1>
    </dataValidation>
  </dataValidation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2"/>
  <sheetViews>
    <sheetView topLeftCell="A7" workbookViewId="0">
      <selection activeCell="A7" sqref="A1:XFD1048576"/>
    </sheetView>
  </sheetViews>
  <sheetFormatPr baseColWidth="10" defaultRowHeight="14.4" x14ac:dyDescent="0.3"/>
  <cols>
    <col min="1" max="1" width="13.44140625" style="12" bestFit="1" customWidth="1"/>
    <col min="2" max="2" width="55.88671875" customWidth="1"/>
    <col min="3" max="3" width="14" customWidth="1"/>
    <col min="4" max="4" width="14.33203125" bestFit="1" customWidth="1"/>
    <col min="5" max="5" width="12.33203125" bestFit="1" customWidth="1"/>
    <col min="6" max="6" width="14.33203125" bestFit="1" customWidth="1"/>
    <col min="7" max="7" width="24.6640625" bestFit="1" customWidth="1"/>
  </cols>
  <sheetData>
    <row r="1" spans="1:7" ht="30.6" x14ac:dyDescent="0.3">
      <c r="A1" s="2" t="s">
        <v>149</v>
      </c>
      <c r="B1" s="3" t="s">
        <v>12</v>
      </c>
      <c r="C1" s="3" t="s">
        <v>14</v>
      </c>
      <c r="D1" s="4" t="s">
        <v>15</v>
      </c>
      <c r="E1" s="5" t="s">
        <v>16</v>
      </c>
      <c r="F1" s="5" t="s">
        <v>17</v>
      </c>
      <c r="G1" s="3" t="s">
        <v>23</v>
      </c>
    </row>
    <row r="2" spans="1:7" x14ac:dyDescent="0.3">
      <c r="A2" s="126" t="s">
        <v>361</v>
      </c>
      <c r="B2" s="117" t="s">
        <v>371</v>
      </c>
      <c r="C2" s="271"/>
      <c r="D2" s="119">
        <v>11130</v>
      </c>
      <c r="E2" s="119">
        <v>2337.3000000000002</v>
      </c>
      <c r="F2" s="131">
        <f>Tabla24[[#This Row],[Precio de adjudicación 
sin IVA]]+Tabla24[[#This Row],[IVA]]</f>
        <v>13467.3</v>
      </c>
      <c r="G2" s="53"/>
    </row>
    <row r="3" spans="1:7" x14ac:dyDescent="0.3">
      <c r="A3" s="16" t="s">
        <v>369</v>
      </c>
      <c r="B3" s="117" t="s">
        <v>386</v>
      </c>
      <c r="C3" s="271"/>
      <c r="D3" s="119">
        <v>6660</v>
      </c>
      <c r="E3" s="119">
        <v>1398.6</v>
      </c>
      <c r="F3" s="131">
        <f>Tabla24[[#This Row],[Precio de adjudicación 
sin IVA]]+Tabla24[[#This Row],[IVA]]</f>
        <v>8058.6</v>
      </c>
      <c r="G3" s="53"/>
    </row>
    <row r="4" spans="1:7" x14ac:dyDescent="0.3">
      <c r="A4" s="118" t="s">
        <v>223</v>
      </c>
      <c r="B4" s="124" t="s">
        <v>286</v>
      </c>
      <c r="C4" s="67"/>
      <c r="D4" s="70">
        <v>121155.6</v>
      </c>
      <c r="E4" s="70"/>
      <c r="F4" s="131">
        <f>Tabla24[[#This Row],[Precio de adjudicación 
sin IVA]]+Tabla24[[#This Row],[IVA]]</f>
        <v>121155.6</v>
      </c>
      <c r="G4" s="53"/>
    </row>
    <row r="5" spans="1:7" x14ac:dyDescent="0.3">
      <c r="A5" s="259" t="s">
        <v>370</v>
      </c>
      <c r="B5" s="117" t="s">
        <v>388</v>
      </c>
      <c r="C5" s="40"/>
      <c r="D5" s="119">
        <v>11250</v>
      </c>
      <c r="E5" s="119">
        <v>2362.5</v>
      </c>
      <c r="F5" s="131">
        <f>Tabla24[[#This Row],[Precio de adjudicación 
sin IVA]]+Tabla24[[#This Row],[IVA]]</f>
        <v>13612.5</v>
      </c>
      <c r="G5" s="53"/>
    </row>
    <row r="6" spans="1:7" x14ac:dyDescent="0.3">
      <c r="A6" s="115" t="s">
        <v>335</v>
      </c>
      <c r="B6" s="117" t="s">
        <v>310</v>
      </c>
      <c r="C6" s="67"/>
      <c r="D6" s="70">
        <v>4339260.9400000004</v>
      </c>
      <c r="E6" s="70">
        <v>911244.80000000005</v>
      </c>
      <c r="F6" s="131">
        <f>Tabla24[[#This Row],[Precio de adjudicación 
sin IVA]]+Tabla24[[#This Row],[IVA]]</f>
        <v>5250505.74</v>
      </c>
      <c r="G6" s="53"/>
    </row>
    <row r="7" spans="1:7" x14ac:dyDescent="0.3">
      <c r="A7" s="115" t="s">
        <v>336</v>
      </c>
      <c r="B7" s="117" t="s">
        <v>145</v>
      </c>
      <c r="C7" s="67"/>
      <c r="D7" s="70">
        <v>62116</v>
      </c>
      <c r="E7" s="70">
        <v>6211.16</v>
      </c>
      <c r="F7" s="131">
        <f>Tabla24[[#This Row],[Precio de adjudicación 
sin IVA]]+Tabla24[[#This Row],[IVA]]</f>
        <v>68327.16</v>
      </c>
      <c r="G7" s="53"/>
    </row>
    <row r="8" spans="1:7" x14ac:dyDescent="0.3">
      <c r="A8" s="113" t="s">
        <v>318</v>
      </c>
      <c r="B8" s="117" t="s">
        <v>264</v>
      </c>
      <c r="C8" s="40"/>
      <c r="D8" s="119">
        <v>6572.8</v>
      </c>
      <c r="E8" s="119">
        <v>1380.29</v>
      </c>
      <c r="F8" s="131">
        <f>Tabla24[[#This Row],[Precio de adjudicación 
sin IVA]]+Tabla24[[#This Row],[IVA]]</f>
        <v>7953.09</v>
      </c>
      <c r="G8" s="53"/>
    </row>
    <row r="9" spans="1:7" x14ac:dyDescent="0.3">
      <c r="A9" s="113" t="s">
        <v>319</v>
      </c>
      <c r="B9" s="117" t="s">
        <v>264</v>
      </c>
      <c r="C9" s="40"/>
      <c r="D9" s="119">
        <v>12920</v>
      </c>
      <c r="E9" s="119">
        <v>2713.2</v>
      </c>
      <c r="F9" s="131">
        <f>Tabla24[[#This Row],[Precio de adjudicación 
sin IVA]]+Tabla24[[#This Row],[IVA]]</f>
        <v>15633.2</v>
      </c>
      <c r="G9" s="53"/>
    </row>
    <row r="10" spans="1:7" x14ac:dyDescent="0.3">
      <c r="A10" s="115" t="s">
        <v>333</v>
      </c>
      <c r="B10" s="266" t="s">
        <v>299</v>
      </c>
      <c r="C10" s="67"/>
      <c r="D10" s="41">
        <v>340020</v>
      </c>
      <c r="E10" s="41">
        <v>71404.2</v>
      </c>
      <c r="F10" s="131">
        <f>Tabla24[[#This Row],[Precio de adjudicación 
sin IVA]]+Tabla24[[#This Row],[IVA]]</f>
        <v>411424.2</v>
      </c>
      <c r="G10" s="44"/>
    </row>
    <row r="11" spans="1:7" x14ac:dyDescent="0.3">
      <c r="A11" s="262" t="s">
        <v>364</v>
      </c>
      <c r="B11" s="270" t="s">
        <v>376</v>
      </c>
      <c r="C11" s="40"/>
      <c r="D11" s="274">
        <v>63086.17</v>
      </c>
      <c r="E11" s="276">
        <v>13248.1</v>
      </c>
      <c r="F11" s="131">
        <f>Tabla24[[#This Row],[Precio de adjudicación 
sin IVA]]+Tabla24[[#This Row],[IVA]]</f>
        <v>76334.27</v>
      </c>
      <c r="G11" s="53"/>
    </row>
    <row r="12" spans="1:7" ht="57" x14ac:dyDescent="0.3">
      <c r="A12" s="115" t="s">
        <v>244</v>
      </c>
      <c r="B12" s="117" t="s">
        <v>306</v>
      </c>
      <c r="C12" s="67"/>
      <c r="D12" s="66"/>
      <c r="E12" s="70"/>
      <c r="F12" s="131">
        <f>Tabla24[[#This Row],[Precio de adjudicación 
sin IVA]]+Tabla24[[#This Row],[IVA]]</f>
        <v>0</v>
      </c>
      <c r="G12" s="277" t="s">
        <v>391</v>
      </c>
    </row>
    <row r="13" spans="1:7" x14ac:dyDescent="0.3">
      <c r="A13" s="115" t="s">
        <v>321</v>
      </c>
      <c r="B13" s="269" t="s">
        <v>269</v>
      </c>
      <c r="C13" s="67"/>
      <c r="D13" s="275">
        <v>21696.95</v>
      </c>
      <c r="E13" s="275">
        <v>4556.3599999999997</v>
      </c>
      <c r="F13" s="131">
        <f>Tabla24[[#This Row],[Precio de adjudicación 
sin IVA]]+Tabla24[[#This Row],[IVA]]</f>
        <v>26253.31</v>
      </c>
      <c r="G13" s="53"/>
    </row>
    <row r="14" spans="1:7" x14ac:dyDescent="0.3">
      <c r="A14" s="75" t="s">
        <v>367</v>
      </c>
      <c r="B14" s="47" t="s">
        <v>383</v>
      </c>
      <c r="C14" s="40"/>
      <c r="D14" s="119">
        <v>25999.97</v>
      </c>
      <c r="E14" s="119">
        <v>5459.99</v>
      </c>
      <c r="F14" s="131">
        <f>Tabla24[[#This Row],[Precio de adjudicación 
sin IVA]]+Tabla24[[#This Row],[IVA]]</f>
        <v>31459.96</v>
      </c>
      <c r="G14" s="53"/>
    </row>
    <row r="15" spans="1:7" x14ac:dyDescent="0.3">
      <c r="A15" s="261" t="s">
        <v>334</v>
      </c>
      <c r="B15" s="117" t="s">
        <v>302</v>
      </c>
      <c r="C15" s="67"/>
      <c r="D15" s="70">
        <v>580165.30000000005</v>
      </c>
      <c r="E15" s="70">
        <v>121834.7</v>
      </c>
      <c r="F15" s="131">
        <f>Tabla24[[#This Row],[Precio de adjudicación 
sin IVA]]+Tabla24[[#This Row],[IVA]]</f>
        <v>702000</v>
      </c>
      <c r="G15" s="53"/>
    </row>
    <row r="16" spans="1:7" x14ac:dyDescent="0.3">
      <c r="A16" s="115" t="s">
        <v>323</v>
      </c>
      <c r="B16" s="117" t="s">
        <v>274</v>
      </c>
      <c r="C16" s="67"/>
      <c r="D16" s="274">
        <v>10261.31</v>
      </c>
      <c r="E16" s="70">
        <v>1240.5899999999999</v>
      </c>
      <c r="F16" s="131">
        <f>Tabla24[[#This Row],[Precio de adjudicación 
sin IVA]]+Tabla24[[#This Row],[IVA]]</f>
        <v>11501.9</v>
      </c>
      <c r="G16" s="53"/>
    </row>
    <row r="17" spans="1:7" x14ac:dyDescent="0.3">
      <c r="A17" s="263" t="s">
        <v>331</v>
      </c>
      <c r="B17" s="117" t="s">
        <v>294</v>
      </c>
      <c r="C17" s="67"/>
      <c r="D17" s="122">
        <v>4363</v>
      </c>
      <c r="E17" s="123">
        <v>916.23</v>
      </c>
      <c r="F17" s="131">
        <f>Tabla24[[#This Row],[Precio de adjudicación 
sin IVA]]+Tabla24[[#This Row],[IVA]]</f>
        <v>5279.23</v>
      </c>
      <c r="G17" s="53"/>
    </row>
    <row r="18" spans="1:7" x14ac:dyDescent="0.3">
      <c r="A18" s="261" t="s">
        <v>320</v>
      </c>
      <c r="B18" s="265" t="s">
        <v>267</v>
      </c>
      <c r="C18" s="67"/>
      <c r="D18" s="273">
        <v>251300</v>
      </c>
      <c r="E18" s="273">
        <v>52773</v>
      </c>
      <c r="F18" s="131">
        <f>Tabla24[[#This Row],[Precio de adjudicación 
sin IVA]]+Tabla24[[#This Row],[IVA]]</f>
        <v>304073</v>
      </c>
      <c r="G18" s="53"/>
    </row>
    <row r="19" spans="1:7" x14ac:dyDescent="0.3">
      <c r="A19" s="113" t="s">
        <v>326</v>
      </c>
      <c r="B19" s="117" t="s">
        <v>281</v>
      </c>
      <c r="C19" s="67"/>
      <c r="D19" s="119">
        <v>24800</v>
      </c>
      <c r="E19" s="70">
        <v>5208</v>
      </c>
      <c r="F19" s="131">
        <f>Tabla24[[#This Row],[Precio de adjudicación 
sin IVA]]+Tabla24[[#This Row],[IVA]]</f>
        <v>30008</v>
      </c>
      <c r="G19" s="53"/>
    </row>
    <row r="20" spans="1:7" x14ac:dyDescent="0.3">
      <c r="A20" s="75" t="s">
        <v>328</v>
      </c>
      <c r="B20" s="117" t="s">
        <v>281</v>
      </c>
      <c r="C20" s="40"/>
      <c r="D20" s="119">
        <v>6480</v>
      </c>
      <c r="E20" s="119">
        <v>1360.8</v>
      </c>
      <c r="F20" s="131">
        <f>Tabla24[[#This Row],[Precio de adjudicación 
sin IVA]]+Tabla24[[#This Row],[IVA]]</f>
        <v>7840.8</v>
      </c>
      <c r="G20" s="58"/>
    </row>
    <row r="21" spans="1:7" x14ac:dyDescent="0.3">
      <c r="A21" s="115" t="s">
        <v>330</v>
      </c>
      <c r="B21" s="117" t="s">
        <v>281</v>
      </c>
      <c r="C21" s="67"/>
      <c r="D21" s="70">
        <v>25500</v>
      </c>
      <c r="E21" s="70">
        <v>5355</v>
      </c>
      <c r="F21" s="131">
        <f>Tabla24[[#This Row],[Precio de adjudicación 
sin IVA]]+Tabla24[[#This Row],[IVA]]</f>
        <v>30855</v>
      </c>
      <c r="G21" s="53"/>
    </row>
    <row r="22" spans="1:7" x14ac:dyDescent="0.3">
      <c r="A22" s="75" t="s">
        <v>325</v>
      </c>
      <c r="B22" s="117" t="s">
        <v>278</v>
      </c>
      <c r="C22" s="40"/>
      <c r="D22" s="119">
        <v>13731.18</v>
      </c>
      <c r="E22" s="119">
        <v>2883.56</v>
      </c>
      <c r="F22" s="131">
        <f>Tabla24[[#This Row],[Precio de adjudicación 
sin IVA]]+Tabla24[[#This Row],[IVA]]</f>
        <v>16614.740000000002</v>
      </c>
      <c r="G22" s="53"/>
    </row>
    <row r="23" spans="1:7" x14ac:dyDescent="0.3">
      <c r="A23" s="75" t="s">
        <v>327</v>
      </c>
      <c r="B23" s="117" t="s">
        <v>278</v>
      </c>
      <c r="C23" s="40"/>
      <c r="D23" s="119">
        <v>13631.1</v>
      </c>
      <c r="E23" s="119">
        <v>2862.53</v>
      </c>
      <c r="F23" s="131">
        <f>Tabla24[[#This Row],[Precio de adjudicación 
sin IVA]]+Tabla24[[#This Row],[IVA]]</f>
        <v>16493.63</v>
      </c>
      <c r="G23" s="53"/>
    </row>
    <row r="24" spans="1:7" x14ac:dyDescent="0.3">
      <c r="A24" s="113" t="s">
        <v>332</v>
      </c>
      <c r="B24" s="117" t="s">
        <v>296</v>
      </c>
      <c r="C24" s="67"/>
      <c r="D24" s="70">
        <v>58586.78</v>
      </c>
      <c r="E24" s="70">
        <v>12303.22</v>
      </c>
      <c r="F24" s="131">
        <f>Tabla24[[#This Row],[Precio de adjudicación 
sin IVA]]+Tabla24[[#This Row],[IVA]]</f>
        <v>70890</v>
      </c>
      <c r="G24" s="53"/>
    </row>
    <row r="25" spans="1:7" x14ac:dyDescent="0.3">
      <c r="A25" s="46" t="s">
        <v>160</v>
      </c>
      <c r="B25" s="117" t="s">
        <v>162</v>
      </c>
      <c r="C25" s="272"/>
      <c r="D25" s="70">
        <v>47107.44</v>
      </c>
      <c r="E25" s="70">
        <v>9892.56</v>
      </c>
      <c r="F25" s="131">
        <f>Tabla24[[#This Row],[Precio de adjudicación 
sin IVA]]+Tabla24[[#This Row],[IVA]]</f>
        <v>57000</v>
      </c>
      <c r="G25" s="53"/>
    </row>
    <row r="26" spans="1:7" x14ac:dyDescent="0.3">
      <c r="A26" s="258" t="s">
        <v>315</v>
      </c>
      <c r="B26" s="117" t="s">
        <v>256</v>
      </c>
      <c r="C26" s="67"/>
      <c r="D26" s="70">
        <v>139767.35</v>
      </c>
      <c r="E26" s="70">
        <v>29351.14</v>
      </c>
      <c r="F26" s="131">
        <f>Tabla24[[#This Row],[Precio de adjudicación 
sin IVA]]+Tabla24[[#This Row],[IVA]]</f>
        <v>169118.49</v>
      </c>
      <c r="G26" s="53"/>
    </row>
    <row r="27" spans="1:7" x14ac:dyDescent="0.3">
      <c r="A27" s="128" t="s">
        <v>363</v>
      </c>
      <c r="B27" s="267" t="s">
        <v>375</v>
      </c>
      <c r="C27" s="40"/>
      <c r="D27" s="119">
        <v>380</v>
      </c>
      <c r="E27" s="119">
        <v>30.97</v>
      </c>
      <c r="F27" s="131">
        <f>Tabla24[[#This Row],[Precio de adjudicación 
sin IVA]]+Tabla24[[#This Row],[IVA]]</f>
        <v>410.97</v>
      </c>
      <c r="G27" s="53"/>
    </row>
    <row r="28" spans="1:7" x14ac:dyDescent="0.3">
      <c r="A28" s="118" t="s">
        <v>218</v>
      </c>
      <c r="B28" s="124" t="s">
        <v>283</v>
      </c>
      <c r="C28" s="67"/>
      <c r="D28" s="70">
        <v>172200</v>
      </c>
      <c r="E28" s="70"/>
      <c r="F28" s="131">
        <f>Tabla24[[#This Row],[Precio de adjudicación 
sin IVA]]+Tabla24[[#This Row],[IVA]]</f>
        <v>172200</v>
      </c>
      <c r="G28" s="53"/>
    </row>
    <row r="29" spans="1:7" x14ac:dyDescent="0.3">
      <c r="A29" s="118" t="s">
        <v>224</v>
      </c>
      <c r="B29" s="124" t="s">
        <v>288</v>
      </c>
      <c r="C29" s="67"/>
      <c r="D29" s="70">
        <v>43964.2</v>
      </c>
      <c r="E29" s="70"/>
      <c r="F29" s="131">
        <f>Tabla24[[#This Row],[Precio de adjudicación 
sin IVA]]+Tabla24[[#This Row],[IVA]]</f>
        <v>43964.2</v>
      </c>
      <c r="G29" s="58"/>
    </row>
    <row r="30" spans="1:7" x14ac:dyDescent="0.3">
      <c r="A30" s="118" t="s">
        <v>225</v>
      </c>
      <c r="B30" s="124" t="s">
        <v>289</v>
      </c>
      <c r="C30" s="67"/>
      <c r="D30" s="70">
        <v>36123.72</v>
      </c>
      <c r="E30" s="70"/>
      <c r="F30" s="131">
        <f>Tabla24[[#This Row],[Precio de adjudicación 
sin IVA]]+Tabla24[[#This Row],[IVA]]</f>
        <v>36123.72</v>
      </c>
      <c r="G30" s="53"/>
    </row>
    <row r="31" spans="1:7" x14ac:dyDescent="0.3">
      <c r="A31" s="113" t="s">
        <v>317</v>
      </c>
      <c r="B31" s="117" t="s">
        <v>262</v>
      </c>
      <c r="C31" s="67"/>
      <c r="D31" s="70">
        <v>72841</v>
      </c>
      <c r="E31" s="70">
        <v>15296.61</v>
      </c>
      <c r="F31" s="131">
        <f>Tabla24[[#This Row],[Precio de adjudicación 
sin IVA]]+Tabla24[[#This Row],[IVA]]</f>
        <v>88137.61</v>
      </c>
      <c r="G31" s="53"/>
    </row>
    <row r="32" spans="1:7" x14ac:dyDescent="0.3">
      <c r="A32" s="75" t="s">
        <v>368</v>
      </c>
      <c r="B32" s="77" t="s">
        <v>385</v>
      </c>
      <c r="C32" s="40"/>
      <c r="D32" s="119">
        <v>7733.5</v>
      </c>
      <c r="E32" s="119">
        <v>1624.04</v>
      </c>
      <c r="F32" s="131">
        <f>Tabla24[[#This Row],[Precio de adjudicación 
sin IVA]]+Tabla24[[#This Row],[IVA]]</f>
        <v>9357.5400000000009</v>
      </c>
      <c r="G32" s="53"/>
    </row>
    <row r="33" spans="1:7" x14ac:dyDescent="0.3">
      <c r="A33" s="115" t="s">
        <v>329</v>
      </c>
      <c r="B33" s="117" t="s">
        <v>291</v>
      </c>
      <c r="C33" s="67"/>
      <c r="D33" s="121">
        <v>115299.48</v>
      </c>
      <c r="E33" s="70">
        <v>24212.89</v>
      </c>
      <c r="F33" s="131">
        <f>Tabla24[[#This Row],[Precio de adjudicación 
sin IVA]]+Tabla24[[#This Row],[IVA]]</f>
        <v>139512.37</v>
      </c>
      <c r="G33" s="53"/>
    </row>
    <row r="34" spans="1:7" x14ac:dyDescent="0.3">
      <c r="A34" s="262" t="s">
        <v>365</v>
      </c>
      <c r="B34" s="47" t="s">
        <v>379</v>
      </c>
      <c r="C34" s="40"/>
      <c r="D34" s="119">
        <v>6045.97</v>
      </c>
      <c r="E34" s="119">
        <v>1269.6500000000001</v>
      </c>
      <c r="F34" s="131">
        <f>Tabla24[[#This Row],[Precio de adjudicación 
sin IVA]]+Tabla24[[#This Row],[IVA]]</f>
        <v>7315.6200000000008</v>
      </c>
      <c r="G34" s="58"/>
    </row>
    <row r="35" spans="1:7" x14ac:dyDescent="0.3">
      <c r="A35" s="72" t="s">
        <v>366</v>
      </c>
      <c r="B35" s="77" t="s">
        <v>381</v>
      </c>
      <c r="C35" s="40"/>
      <c r="D35" s="119">
        <v>18438.009999999998</v>
      </c>
      <c r="E35" s="119">
        <v>3871.98</v>
      </c>
      <c r="F35" s="131">
        <f>Tabla24[[#This Row],[Precio de adjudicación 
sin IVA]]+Tabla24[[#This Row],[IVA]]</f>
        <v>22309.989999999998</v>
      </c>
      <c r="G35" s="53"/>
    </row>
    <row r="36" spans="1:7" x14ac:dyDescent="0.3">
      <c r="A36" s="263" t="s">
        <v>324</v>
      </c>
      <c r="B36" s="268" t="s">
        <v>276</v>
      </c>
      <c r="C36" s="67"/>
      <c r="D36" s="70">
        <v>79600</v>
      </c>
      <c r="E36" s="70">
        <v>16716</v>
      </c>
      <c r="F36" s="131">
        <f>Tabla24[[#This Row],[Precio de adjudicación 
sin IVA]]+Tabla24[[#This Row],[IVA]]</f>
        <v>96316</v>
      </c>
      <c r="G36" s="53"/>
    </row>
    <row r="37" spans="1:7" x14ac:dyDescent="0.3">
      <c r="A37" s="261" t="s">
        <v>316</v>
      </c>
      <c r="B37" s="117" t="s">
        <v>259</v>
      </c>
      <c r="C37" s="67"/>
      <c r="D37" s="70">
        <v>1897785.12</v>
      </c>
      <c r="E37" s="70">
        <v>398534.87</v>
      </c>
      <c r="F37" s="131">
        <f>Tabla24[[#This Row],[Precio de adjudicación 
sin IVA]]+Tabla24[[#This Row],[IVA]]</f>
        <v>2296319.9900000002</v>
      </c>
      <c r="G37" s="108"/>
    </row>
    <row r="38" spans="1:7" x14ac:dyDescent="0.3">
      <c r="A38" s="264" t="s">
        <v>362</v>
      </c>
      <c r="B38" s="117" t="s">
        <v>373</v>
      </c>
      <c r="C38" s="40"/>
      <c r="D38" s="119">
        <v>18276.740000000002</v>
      </c>
      <c r="E38" s="119">
        <v>3838.12</v>
      </c>
      <c r="F38" s="131">
        <f>Tabla24[[#This Row],[Precio de adjudicación 
sin IVA]]+Tabla24[[#This Row],[IVA]]</f>
        <v>22114.86</v>
      </c>
      <c r="G38" s="44"/>
    </row>
    <row r="39" spans="1:7" x14ac:dyDescent="0.3">
      <c r="A39" s="133" t="s">
        <v>172</v>
      </c>
      <c r="B39" s="117" t="s">
        <v>143</v>
      </c>
      <c r="C39" s="272"/>
      <c r="D39" s="70">
        <v>11347998.939999999</v>
      </c>
      <c r="E39" s="70">
        <v>2383077.6800000002</v>
      </c>
      <c r="F39" s="131">
        <f>Tabla24[[#This Row],[Precio de adjudicación 
sin IVA]]+Tabla24[[#This Row],[IVA]]</f>
        <v>13731076.619999999</v>
      </c>
      <c r="G39" s="53"/>
    </row>
    <row r="40" spans="1:7" x14ac:dyDescent="0.3">
      <c r="A40" s="257" t="s">
        <v>322</v>
      </c>
      <c r="B40" s="117" t="s">
        <v>271</v>
      </c>
      <c r="C40" s="67"/>
      <c r="D40" s="70">
        <v>48123.85</v>
      </c>
      <c r="E40" s="70">
        <v>4812.38</v>
      </c>
      <c r="F40" s="131">
        <f>Tabla24[[#This Row],[Precio de adjudicación 
sin IVA]]+Tabla24[[#This Row],[IVA]]</f>
        <v>52936.229999999996</v>
      </c>
      <c r="G40" s="53"/>
    </row>
    <row r="41" spans="1:7" x14ac:dyDescent="0.3">
      <c r="A41" s="260" t="s">
        <v>314</v>
      </c>
      <c r="B41" s="117" t="s">
        <v>254</v>
      </c>
      <c r="C41" s="67"/>
      <c r="D41" s="70">
        <v>2107316.6</v>
      </c>
      <c r="E41" s="70">
        <v>442536.49</v>
      </c>
      <c r="F41" s="131">
        <f>Tabla24[[#This Row],[Precio de adjudicación 
sin IVA]]+Tabla24[[#This Row],[IVA]]</f>
        <v>2549853.09</v>
      </c>
      <c r="G41" s="44"/>
    </row>
    <row r="42" spans="1:7" x14ac:dyDescent="0.3">
      <c r="A42" s="51"/>
      <c r="B42" s="62"/>
      <c r="C42" s="54"/>
      <c r="D42" s="55"/>
      <c r="E42" s="55"/>
      <c r="F42" s="55"/>
      <c r="G42" s="53"/>
    </row>
    <row r="43" spans="1:7" x14ac:dyDescent="0.3">
      <c r="A43" s="51"/>
      <c r="B43" s="62"/>
      <c r="C43" s="54"/>
      <c r="D43" s="55"/>
      <c r="E43" s="55"/>
      <c r="F43" s="55"/>
      <c r="G43" s="53"/>
    </row>
    <row r="44" spans="1:7" x14ac:dyDescent="0.3">
      <c r="A44" s="42"/>
      <c r="B44" s="47"/>
      <c r="C44" s="43"/>
      <c r="D44" s="41"/>
      <c r="E44" s="41"/>
      <c r="F44" s="55"/>
      <c r="G44" s="44"/>
    </row>
    <row r="45" spans="1:7" x14ac:dyDescent="0.3">
      <c r="A45" s="42"/>
      <c r="B45" s="47"/>
      <c r="C45" s="43"/>
      <c r="D45" s="41"/>
      <c r="E45" s="41"/>
      <c r="F45" s="55"/>
      <c r="G45" s="44"/>
    </row>
    <row r="46" spans="1:7" x14ac:dyDescent="0.3">
      <c r="A46" s="51"/>
      <c r="B46" s="62"/>
      <c r="C46" s="54"/>
      <c r="D46" s="55"/>
      <c r="E46" s="55"/>
      <c r="F46" s="55"/>
      <c r="G46" s="53"/>
    </row>
    <row r="47" spans="1:7" x14ac:dyDescent="0.3">
      <c r="A47" s="75"/>
      <c r="B47" s="78"/>
      <c r="C47" s="80"/>
      <c r="D47" s="81"/>
      <c r="E47" s="81"/>
      <c r="F47" s="55"/>
      <c r="G47" s="53"/>
    </row>
    <row r="48" spans="1:7" x14ac:dyDescent="0.3">
      <c r="A48" s="51"/>
      <c r="B48" s="62"/>
      <c r="C48" s="54"/>
      <c r="D48" s="55"/>
      <c r="E48" s="55"/>
      <c r="F48" s="55"/>
      <c r="G48" s="53"/>
    </row>
    <row r="49" spans="1:7" x14ac:dyDescent="0.3">
      <c r="A49" s="52"/>
      <c r="B49" s="61"/>
      <c r="C49" s="54"/>
      <c r="D49" s="55"/>
      <c r="E49" s="55"/>
      <c r="F49" s="55"/>
      <c r="G49" s="53"/>
    </row>
    <row r="50" spans="1:7" x14ac:dyDescent="0.3">
      <c r="A50" s="51"/>
      <c r="B50" s="62"/>
      <c r="C50" s="54"/>
      <c r="D50" s="55"/>
      <c r="E50" s="55"/>
      <c r="F50" s="55"/>
      <c r="G50" s="53"/>
    </row>
    <row r="51" spans="1:7" x14ac:dyDescent="0.3">
      <c r="A51" s="51"/>
      <c r="B51" s="62"/>
      <c r="C51" s="54"/>
      <c r="D51" s="55"/>
      <c r="E51" s="55"/>
      <c r="F51" s="55"/>
      <c r="G51" s="53"/>
    </row>
    <row r="52" spans="1:7" x14ac:dyDescent="0.3">
      <c r="A52" s="42"/>
      <c r="B52" s="47"/>
      <c r="C52" s="43"/>
      <c r="D52" s="41"/>
      <c r="E52" s="41"/>
      <c r="F52" s="55"/>
      <c r="G52" s="44"/>
    </row>
    <row r="53" spans="1:7" x14ac:dyDescent="0.3">
      <c r="A53" s="51"/>
      <c r="B53" s="62"/>
      <c r="C53" s="54"/>
      <c r="D53" s="55"/>
      <c r="E53" s="55"/>
      <c r="F53" s="55"/>
      <c r="G53" s="53"/>
    </row>
    <row r="54" spans="1:7" x14ac:dyDescent="0.3">
      <c r="A54" s="51"/>
      <c r="B54" s="62"/>
      <c r="C54" s="54"/>
      <c r="D54" s="55"/>
      <c r="E54" s="55"/>
      <c r="F54" s="55"/>
      <c r="G54" s="53"/>
    </row>
    <row r="55" spans="1:7" x14ac:dyDescent="0.3">
      <c r="A55" s="51"/>
      <c r="B55" s="62"/>
      <c r="C55" s="54"/>
      <c r="D55" s="55"/>
      <c r="E55" s="55"/>
      <c r="F55" s="55"/>
      <c r="G55" s="53"/>
    </row>
    <row r="56" spans="1:7" x14ac:dyDescent="0.3">
      <c r="A56" s="51"/>
      <c r="B56" s="62"/>
      <c r="C56" s="54"/>
      <c r="D56" s="55"/>
      <c r="E56" s="55"/>
      <c r="F56" s="55"/>
      <c r="G56" s="53"/>
    </row>
    <row r="57" spans="1:7" x14ac:dyDescent="0.3">
      <c r="A57" s="51"/>
      <c r="B57" s="62"/>
      <c r="C57" s="54"/>
      <c r="D57" s="55"/>
      <c r="E57" s="55"/>
      <c r="F57" s="55"/>
      <c r="G57" s="53"/>
    </row>
    <row r="58" spans="1:7" x14ac:dyDescent="0.3">
      <c r="A58" s="75"/>
      <c r="B58" s="73"/>
      <c r="C58" s="68"/>
      <c r="D58" s="69"/>
      <c r="E58" s="69"/>
      <c r="F58" s="55"/>
      <c r="G58" s="58"/>
    </row>
    <row r="59" spans="1:7" x14ac:dyDescent="0.3">
      <c r="A59" s="52"/>
      <c r="B59" s="61"/>
      <c r="C59" s="54"/>
      <c r="D59" s="55"/>
      <c r="E59" s="55"/>
      <c r="F59" s="55"/>
      <c r="G59" s="53"/>
    </row>
    <row r="60" spans="1:7" x14ac:dyDescent="0.3">
      <c r="A60" s="42"/>
      <c r="B60" s="47"/>
      <c r="C60" s="45"/>
      <c r="D60" s="41"/>
      <c r="E60" s="41"/>
      <c r="F60" s="55"/>
      <c r="G60" s="44"/>
    </row>
    <row r="61" spans="1:7" x14ac:dyDescent="0.3">
      <c r="A61" s="51"/>
      <c r="B61" s="62"/>
      <c r="C61" s="54"/>
      <c r="D61" s="55"/>
      <c r="E61" s="55"/>
      <c r="F61" s="55"/>
      <c r="G61" s="53"/>
    </row>
    <row r="62" spans="1:7" x14ac:dyDescent="0.3">
      <c r="A62" s="51"/>
      <c r="B62" s="62"/>
      <c r="C62" s="54"/>
      <c r="D62" s="55"/>
      <c r="E62" s="55"/>
      <c r="F62" s="55"/>
      <c r="G62" s="53"/>
    </row>
    <row r="63" spans="1:7" x14ac:dyDescent="0.3">
      <c r="A63" s="52"/>
      <c r="B63" s="61"/>
      <c r="C63" s="54"/>
      <c r="D63" s="55"/>
      <c r="E63" s="55"/>
      <c r="F63" s="55"/>
      <c r="G63" s="53"/>
    </row>
    <row r="64" spans="1:7" x14ac:dyDescent="0.3">
      <c r="A64" s="60"/>
      <c r="B64" s="63"/>
      <c r="C64" s="57"/>
      <c r="D64" s="59"/>
      <c r="E64" s="59"/>
      <c r="F64" s="55"/>
      <c r="G64" s="53"/>
    </row>
    <row r="65" spans="1:7" x14ac:dyDescent="0.3">
      <c r="A65" s="74"/>
      <c r="B65" s="77"/>
      <c r="C65" s="79"/>
      <c r="D65" s="70"/>
      <c r="E65" s="70"/>
      <c r="F65" s="55"/>
      <c r="G65" s="44"/>
    </row>
    <row r="66" spans="1:7" x14ac:dyDescent="0.3">
      <c r="A66" s="42"/>
      <c r="B66" s="47"/>
      <c r="C66" s="45"/>
      <c r="D66" s="41"/>
      <c r="E66" s="41"/>
      <c r="F66" s="55"/>
      <c r="G66" s="44"/>
    </row>
    <row r="67" spans="1:7" x14ac:dyDescent="0.3">
      <c r="A67" s="56"/>
      <c r="B67" s="64"/>
      <c r="C67" s="57"/>
      <c r="D67" s="59"/>
      <c r="E67" s="59"/>
      <c r="F67" s="55"/>
      <c r="G67" s="53"/>
    </row>
    <row r="68" spans="1:7" x14ac:dyDescent="0.3">
      <c r="A68" s="51"/>
      <c r="B68" s="62"/>
      <c r="C68" s="53"/>
      <c r="D68" s="55"/>
      <c r="E68" s="55"/>
      <c r="F68" s="55"/>
      <c r="G68" s="53"/>
    </row>
    <row r="69" spans="1:7" x14ac:dyDescent="0.3">
      <c r="A69" s="51"/>
      <c r="B69" s="62"/>
      <c r="C69" s="54"/>
      <c r="D69" s="55"/>
      <c r="E69" s="55"/>
      <c r="F69" s="55"/>
      <c r="G69" s="53"/>
    </row>
    <row r="70" spans="1:7" x14ac:dyDescent="0.3">
      <c r="A70" s="51"/>
      <c r="B70" s="62"/>
      <c r="C70" s="54"/>
      <c r="D70" s="55"/>
      <c r="E70" s="55"/>
      <c r="F70" s="55"/>
      <c r="G70" s="53"/>
    </row>
    <row r="71" spans="1:7" x14ac:dyDescent="0.3">
      <c r="A71" s="56"/>
      <c r="B71" s="64"/>
      <c r="C71" s="57"/>
      <c r="D71" s="59"/>
      <c r="E71" s="59"/>
      <c r="F71" s="55"/>
      <c r="G71" s="53"/>
    </row>
    <row r="72" spans="1:7" x14ac:dyDescent="0.3">
      <c r="A72" s="60"/>
      <c r="B72" s="63"/>
      <c r="C72" s="57"/>
      <c r="D72" s="59"/>
      <c r="E72" s="59"/>
      <c r="F72" s="55"/>
      <c r="G72" s="53"/>
    </row>
    <row r="73" spans="1:7" x14ac:dyDescent="0.3">
      <c r="A73" s="51"/>
      <c r="B73" s="62"/>
      <c r="C73" s="54"/>
      <c r="D73" s="55"/>
      <c r="E73" s="55"/>
      <c r="F73" s="55"/>
      <c r="G73" s="53"/>
    </row>
    <row r="74" spans="1:7" x14ac:dyDescent="0.3">
      <c r="A74" s="51"/>
      <c r="B74" s="62"/>
      <c r="C74" s="54"/>
      <c r="D74" s="55"/>
      <c r="E74" s="55"/>
      <c r="F74" s="55"/>
      <c r="G74" s="53"/>
    </row>
    <row r="75" spans="1:7" x14ac:dyDescent="0.3">
      <c r="A75" s="51"/>
      <c r="B75" s="62"/>
      <c r="C75" s="54"/>
      <c r="D75" s="55"/>
      <c r="E75" s="55"/>
      <c r="F75" s="55"/>
      <c r="G75" s="53"/>
    </row>
    <row r="76" spans="1:7" x14ac:dyDescent="0.3">
      <c r="A76" s="42"/>
      <c r="B76" s="47"/>
      <c r="C76" s="45"/>
      <c r="D76" s="41"/>
      <c r="E76" s="41"/>
      <c r="F76" s="55"/>
      <c r="G76" s="44"/>
    </row>
    <row r="77" spans="1:7" x14ac:dyDescent="0.3">
      <c r="A77" s="42"/>
      <c r="B77" s="47"/>
      <c r="C77" s="45"/>
      <c r="D77" s="41"/>
      <c r="E77" s="41"/>
      <c r="F77" s="55"/>
      <c r="G77" s="44"/>
    </row>
    <row r="78" spans="1:7" x14ac:dyDescent="0.3">
      <c r="A78" s="52"/>
      <c r="B78" s="62"/>
      <c r="C78" s="54"/>
      <c r="D78" s="55"/>
      <c r="E78" s="55"/>
      <c r="F78" s="55"/>
      <c r="G78" s="53"/>
    </row>
    <row r="79" spans="1:7" x14ac:dyDescent="0.3">
      <c r="A79" s="52"/>
      <c r="B79" s="62"/>
      <c r="C79" s="54"/>
      <c r="D79" s="55"/>
      <c r="E79" s="55"/>
      <c r="F79" s="55"/>
      <c r="G79" s="53"/>
    </row>
    <row r="80" spans="1:7" x14ac:dyDescent="0.3">
      <c r="A80" s="52"/>
      <c r="B80" s="61"/>
      <c r="C80" s="54"/>
      <c r="D80" s="55"/>
      <c r="E80" s="55"/>
      <c r="F80" s="55"/>
      <c r="G80" s="53"/>
    </row>
    <row r="81" spans="1:7" x14ac:dyDescent="0.3">
      <c r="A81" s="76"/>
      <c r="B81" s="78"/>
      <c r="C81" s="80"/>
      <c r="D81" s="81"/>
      <c r="E81" s="81"/>
      <c r="F81" s="55"/>
      <c r="G81" s="53"/>
    </row>
    <row r="82" spans="1:7" x14ac:dyDescent="0.3">
      <c r="A82" s="51"/>
      <c r="B82" s="62"/>
      <c r="C82" s="54"/>
      <c r="D82" s="55"/>
      <c r="E82" s="55"/>
      <c r="F82" s="55"/>
      <c r="G82" s="53"/>
    </row>
    <row r="83" spans="1:7" x14ac:dyDescent="0.3">
      <c r="A83" s="51"/>
      <c r="B83" s="61"/>
      <c r="C83" s="54"/>
      <c r="D83" s="55"/>
      <c r="E83" s="55"/>
      <c r="F83" s="55"/>
      <c r="G83" s="53"/>
    </row>
    <row r="84" spans="1:7" x14ac:dyDescent="0.3">
      <c r="A84" s="51"/>
      <c r="B84" s="61"/>
      <c r="C84" s="54"/>
      <c r="D84" s="55"/>
      <c r="E84" s="55"/>
      <c r="F84" s="55"/>
      <c r="G84" s="53"/>
    </row>
    <row r="85" spans="1:7" x14ac:dyDescent="0.3">
      <c r="A85" s="51"/>
      <c r="B85" s="62"/>
      <c r="C85" s="54"/>
      <c r="D85" s="55"/>
      <c r="E85" s="55"/>
      <c r="F85" s="55"/>
      <c r="G85" s="53"/>
    </row>
    <row r="86" spans="1:7" x14ac:dyDescent="0.3">
      <c r="A86" s="76"/>
      <c r="B86" s="78"/>
      <c r="C86" s="80"/>
      <c r="D86" s="81"/>
      <c r="E86" s="81"/>
      <c r="F86" s="55"/>
      <c r="G86" s="53"/>
    </row>
    <row r="87" spans="1:7" x14ac:dyDescent="0.3">
      <c r="A87" s="51"/>
      <c r="B87" s="62"/>
      <c r="C87" s="54"/>
      <c r="D87" s="55"/>
      <c r="E87" s="55"/>
      <c r="F87" s="55"/>
      <c r="G87" s="53"/>
    </row>
    <row r="88" spans="1:7" x14ac:dyDescent="0.3">
      <c r="A88" s="51"/>
      <c r="B88" s="62"/>
      <c r="C88" s="54"/>
      <c r="D88" s="55"/>
      <c r="E88" s="55"/>
      <c r="F88" s="55"/>
      <c r="G88" s="53"/>
    </row>
    <row r="89" spans="1:7" x14ac:dyDescent="0.3">
      <c r="A89" s="74"/>
      <c r="B89" s="77"/>
      <c r="C89" s="79"/>
      <c r="D89" s="70"/>
      <c r="E89" s="70"/>
      <c r="F89" s="55"/>
      <c r="G89" s="65"/>
    </row>
    <row r="90" spans="1:7" x14ac:dyDescent="0.3">
      <c r="A90" s="74"/>
      <c r="B90" s="77"/>
      <c r="C90" s="79"/>
      <c r="D90" s="70"/>
      <c r="E90" s="70"/>
      <c r="F90" s="55"/>
      <c r="G90" s="65"/>
    </row>
    <row r="91" spans="1:7" x14ac:dyDescent="0.3">
      <c r="A91" s="60"/>
      <c r="B91" s="63"/>
      <c r="C91" s="57"/>
      <c r="D91" s="59"/>
      <c r="E91" s="59"/>
      <c r="F91" s="55"/>
      <c r="G91" s="58"/>
    </row>
    <row r="92" spans="1:7" x14ac:dyDescent="0.3">
      <c r="A92" s="60"/>
      <c r="B92" s="63"/>
      <c r="C92" s="57"/>
      <c r="D92" s="59"/>
      <c r="E92" s="59"/>
      <c r="F92" s="55"/>
      <c r="G92" s="58"/>
    </row>
  </sheetData>
  <sheetProtection password="9E83" sheet="1" objects="1" scenarios="1"/>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B6" sqref="B6"/>
    </sheetView>
  </sheetViews>
  <sheetFormatPr baseColWidth="10" defaultRowHeight="14.4" x14ac:dyDescent="0.3"/>
  <cols>
    <col min="2" max="3" width="26" bestFit="1" customWidth="1"/>
    <col min="4" max="4" width="15.5546875" customWidth="1"/>
    <col min="5" max="5" width="16.5546875" customWidth="1"/>
    <col min="6" max="6" width="13" customWidth="1"/>
  </cols>
  <sheetData>
    <row r="1" spans="1:6" ht="57" customHeight="1" x14ac:dyDescent="0.5">
      <c r="A1" s="279" t="s">
        <v>394</v>
      </c>
      <c r="B1" s="279"/>
      <c r="C1" s="279"/>
      <c r="D1" s="279"/>
      <c r="E1" s="279"/>
      <c r="F1" s="279"/>
    </row>
    <row r="2" spans="1:6" ht="28.8" x14ac:dyDescent="0.3">
      <c r="A2" s="278"/>
      <c r="B2" s="31" t="s">
        <v>127</v>
      </c>
      <c r="C2" s="31" t="s">
        <v>128</v>
      </c>
      <c r="D2" s="31" t="s">
        <v>130</v>
      </c>
      <c r="E2" s="31" t="s">
        <v>129</v>
      </c>
      <c r="F2" s="31" t="s">
        <v>122</v>
      </c>
    </row>
    <row r="3" spans="1:6" x14ac:dyDescent="0.3">
      <c r="A3" s="278"/>
      <c r="B3" s="16" t="s">
        <v>139</v>
      </c>
      <c r="C3" s="32">
        <f>'Datos NO publicar'!H5</f>
        <v>9</v>
      </c>
      <c r="D3" s="38">
        <f>(E3+F3)/($F$8+$E$8)</f>
        <v>0.30890456913242026</v>
      </c>
      <c r="E3" s="34">
        <f>'Datos NO publicar'!J5</f>
        <v>6848316.6900000013</v>
      </c>
      <c r="F3" s="34">
        <f>'Datos NO publicar'!I5</f>
        <v>0</v>
      </c>
    </row>
    <row r="4" spans="1:6" x14ac:dyDescent="0.3">
      <c r="A4" s="278"/>
      <c r="B4" s="16" t="s">
        <v>25</v>
      </c>
      <c r="C4" s="32">
        <f>'Datos NO publicar'!H6</f>
        <v>8</v>
      </c>
      <c r="D4" s="38">
        <f>(E4+F4)/($F$8+$E$8)</f>
        <v>0.63722904157115723</v>
      </c>
      <c r="E4" s="34">
        <f>'Datos NO publicar'!J6</f>
        <v>14127166.499999998</v>
      </c>
      <c r="F4" s="34">
        <f>'Datos NO publicar'!I6</f>
        <v>0</v>
      </c>
    </row>
    <row r="5" spans="1:6" x14ac:dyDescent="0.3">
      <c r="A5" s="278"/>
      <c r="B5" s="16" t="s">
        <v>456</v>
      </c>
      <c r="C5" s="32">
        <f>'Datos NO publicar'!H7</f>
        <v>7</v>
      </c>
      <c r="D5" s="38">
        <f>(E5+F5)/($F$8+$E$8)</f>
        <v>3.7156960796412841E-2</v>
      </c>
      <c r="E5" s="34">
        <f>'Datos NO publicar'!J7</f>
        <v>823758.08000000007</v>
      </c>
      <c r="F5" s="34">
        <f>'Datos NO publicar'!I7</f>
        <v>0</v>
      </c>
    </row>
    <row r="6" spans="1:6" x14ac:dyDescent="0.3">
      <c r="A6" s="278"/>
      <c r="B6" s="16" t="s">
        <v>30</v>
      </c>
      <c r="C6" s="32">
        <f>'Datos NO publicar'!H8</f>
        <v>11</v>
      </c>
      <c r="D6" s="38">
        <f>(E6+F6)/($F$8+$E$8)</f>
        <v>1.57601465895859E-2</v>
      </c>
      <c r="E6" s="34">
        <f>'Datos NO publicar'!J8</f>
        <v>349397.47</v>
      </c>
      <c r="F6" s="34">
        <f>'Datos NO publicar'!I8</f>
        <v>0</v>
      </c>
    </row>
    <row r="7" spans="1:6" x14ac:dyDescent="0.3">
      <c r="A7" s="278"/>
      <c r="B7" s="14" t="s">
        <v>157</v>
      </c>
      <c r="C7" s="32">
        <f>'Datos NO publicar'!H9</f>
        <v>4</v>
      </c>
      <c r="D7" s="38">
        <f>(E7+F7)/($F$8+$E$8)</f>
        <v>9.4928191042390885E-4</v>
      </c>
      <c r="E7" s="34">
        <f>'Datos NO publicar'!J9</f>
        <v>21045.279999999999</v>
      </c>
      <c r="F7" s="34">
        <f>'Datos NO publicar'!I9</f>
        <v>0</v>
      </c>
    </row>
    <row r="8" spans="1:6" x14ac:dyDescent="0.3">
      <c r="A8" s="35"/>
      <c r="B8" s="33" t="s">
        <v>131</v>
      </c>
      <c r="C8" s="33">
        <f>SUM(C3:C7)</f>
        <v>39</v>
      </c>
      <c r="D8" s="36">
        <f>SUM(D3:D7)</f>
        <v>1.0000000000000002</v>
      </c>
      <c r="E8" s="37">
        <f>SUM(E3:E7)</f>
        <v>22169684.019999996</v>
      </c>
      <c r="F8" s="37">
        <f>SUM(F3:F7)</f>
        <v>0</v>
      </c>
    </row>
  </sheetData>
  <sheetProtection password="9E83" sheet="1" objects="1" scenarios="1"/>
  <mergeCells count="2">
    <mergeCell ref="A2:A7"/>
    <mergeCell ref="A1:F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D10" sqref="D10"/>
    </sheetView>
  </sheetViews>
  <sheetFormatPr baseColWidth="10" defaultRowHeight="14.4" x14ac:dyDescent="0.3"/>
  <cols>
    <col min="1" max="1" width="15.44140625" customWidth="1"/>
    <col min="2" max="2" width="15" customWidth="1"/>
    <col min="3" max="3" width="14.109375" bestFit="1" customWidth="1"/>
    <col min="4" max="4" width="50" customWidth="1"/>
    <col min="5" max="5" width="38" bestFit="1" customWidth="1"/>
    <col min="6" max="6" width="71.33203125" customWidth="1"/>
  </cols>
  <sheetData>
    <row r="1" spans="1:6" x14ac:dyDescent="0.3">
      <c r="A1" s="39" t="s">
        <v>455</v>
      </c>
      <c r="B1" s="39" t="s">
        <v>132</v>
      </c>
      <c r="C1" s="39" t="s">
        <v>119</v>
      </c>
      <c r="D1" s="39" t="s">
        <v>1</v>
      </c>
      <c r="E1" s="39" t="s">
        <v>133</v>
      </c>
      <c r="F1" s="39" t="s">
        <v>134</v>
      </c>
    </row>
    <row r="2" spans="1:6" ht="82.8" x14ac:dyDescent="0.3">
      <c r="A2" s="248">
        <v>44649</v>
      </c>
      <c r="B2" s="249">
        <v>2022</v>
      </c>
      <c r="C2" s="249" t="s">
        <v>395</v>
      </c>
      <c r="D2" s="250" t="s">
        <v>396</v>
      </c>
      <c r="E2" s="254" t="s">
        <v>397</v>
      </c>
      <c r="F2" s="250" t="s">
        <v>398</v>
      </c>
    </row>
    <row r="3" spans="1:6" ht="27.6" x14ac:dyDescent="0.3">
      <c r="A3" s="248">
        <v>44649</v>
      </c>
      <c r="B3" s="249">
        <v>2021</v>
      </c>
      <c r="C3" s="249" t="s">
        <v>152</v>
      </c>
      <c r="D3" s="250" t="s">
        <v>153</v>
      </c>
      <c r="E3" s="254" t="s">
        <v>399</v>
      </c>
      <c r="F3" s="250" t="s">
        <v>400</v>
      </c>
    </row>
    <row r="4" spans="1:6" ht="27.6" x14ac:dyDescent="0.3">
      <c r="A4" s="248">
        <v>44677</v>
      </c>
      <c r="B4" s="249">
        <v>2021</v>
      </c>
      <c r="C4" s="249" t="s">
        <v>154</v>
      </c>
      <c r="D4" s="250" t="s">
        <v>155</v>
      </c>
      <c r="E4" s="254" t="s">
        <v>401</v>
      </c>
      <c r="F4" s="250" t="s">
        <v>156</v>
      </c>
    </row>
    <row r="5" spans="1:6" ht="69" x14ac:dyDescent="0.3">
      <c r="A5" s="248">
        <v>44693</v>
      </c>
      <c r="B5" s="249">
        <v>2022</v>
      </c>
      <c r="C5" s="249" t="s">
        <v>402</v>
      </c>
      <c r="D5" s="252" t="s">
        <v>403</v>
      </c>
      <c r="E5" s="254" t="s">
        <v>404</v>
      </c>
      <c r="F5" s="250" t="s">
        <v>405</v>
      </c>
    </row>
    <row r="6" spans="1:6" ht="41.4" x14ac:dyDescent="0.3">
      <c r="A6" s="248">
        <v>44693</v>
      </c>
      <c r="B6" s="249">
        <v>2022</v>
      </c>
      <c r="C6" s="249" t="s">
        <v>406</v>
      </c>
      <c r="D6" s="252" t="s">
        <v>407</v>
      </c>
      <c r="E6" s="254" t="s">
        <v>408</v>
      </c>
      <c r="F6" s="250" t="s">
        <v>409</v>
      </c>
    </row>
    <row r="7" spans="1:6" ht="27.6" x14ac:dyDescent="0.3">
      <c r="A7" s="248">
        <v>44693</v>
      </c>
      <c r="B7" s="249">
        <v>2022</v>
      </c>
      <c r="C7" s="249" t="s">
        <v>410</v>
      </c>
      <c r="D7" s="250" t="s">
        <v>411</v>
      </c>
      <c r="E7" s="254">
        <v>0</v>
      </c>
      <c r="F7" s="250" t="s">
        <v>412</v>
      </c>
    </row>
    <row r="8" spans="1:6" ht="27.6" x14ac:dyDescent="0.3">
      <c r="A8" s="248">
        <v>44693</v>
      </c>
      <c r="B8" s="249">
        <v>2022</v>
      </c>
      <c r="C8" s="249" t="s">
        <v>413</v>
      </c>
      <c r="D8" s="250" t="s">
        <v>411</v>
      </c>
      <c r="E8" s="254" t="s">
        <v>414</v>
      </c>
      <c r="F8" s="250" t="s">
        <v>415</v>
      </c>
    </row>
    <row r="9" spans="1:6" ht="27.6" x14ac:dyDescent="0.3">
      <c r="A9" s="248">
        <v>44693</v>
      </c>
      <c r="B9" s="249">
        <v>2022</v>
      </c>
      <c r="C9" s="249" t="s">
        <v>416</v>
      </c>
      <c r="D9" s="250" t="s">
        <v>411</v>
      </c>
      <c r="E9" s="254" t="s">
        <v>417</v>
      </c>
      <c r="F9" s="250" t="s">
        <v>415</v>
      </c>
    </row>
    <row r="10" spans="1:6" ht="27.6" x14ac:dyDescent="0.3">
      <c r="A10" s="248">
        <v>44708</v>
      </c>
      <c r="B10" s="249">
        <v>2022</v>
      </c>
      <c r="C10" s="249" t="s">
        <v>418</v>
      </c>
      <c r="D10" s="250" t="s">
        <v>419</v>
      </c>
      <c r="E10" s="254"/>
      <c r="F10" s="250" t="s">
        <v>415</v>
      </c>
    </row>
    <row r="11" spans="1:6" ht="69" x14ac:dyDescent="0.3">
      <c r="A11" s="248">
        <v>44715</v>
      </c>
      <c r="B11" s="249">
        <v>2022</v>
      </c>
      <c r="C11" s="249" t="s">
        <v>420</v>
      </c>
      <c r="D11" s="252" t="s">
        <v>421</v>
      </c>
      <c r="E11" s="254" t="s">
        <v>422</v>
      </c>
      <c r="F11" s="250" t="s">
        <v>423</v>
      </c>
    </row>
    <row r="12" spans="1:6" ht="55.2" x14ac:dyDescent="0.3">
      <c r="A12" s="248">
        <v>44718</v>
      </c>
      <c r="B12" s="249">
        <v>2021</v>
      </c>
      <c r="C12" s="249" t="s">
        <v>424</v>
      </c>
      <c r="D12" s="250" t="s">
        <v>425</v>
      </c>
      <c r="E12" s="254" t="s">
        <v>426</v>
      </c>
      <c r="F12" s="250" t="s">
        <v>427</v>
      </c>
    </row>
    <row r="13" spans="1:6" ht="69" x14ac:dyDescent="0.3">
      <c r="A13" s="248">
        <v>44718</v>
      </c>
      <c r="B13" s="249">
        <v>2022</v>
      </c>
      <c r="C13" s="249" t="s">
        <v>428</v>
      </c>
      <c r="D13" s="253" t="s">
        <v>429</v>
      </c>
      <c r="E13" s="254" t="s">
        <v>430</v>
      </c>
      <c r="F13" s="250" t="s">
        <v>431</v>
      </c>
    </row>
    <row r="14" spans="1:6" ht="27.6" x14ac:dyDescent="0.3">
      <c r="A14" s="248">
        <v>44734</v>
      </c>
      <c r="B14" s="249">
        <v>2022</v>
      </c>
      <c r="C14" s="249" t="s">
        <v>432</v>
      </c>
      <c r="D14" s="250" t="s">
        <v>433</v>
      </c>
      <c r="E14" s="254" t="s">
        <v>434</v>
      </c>
      <c r="F14" s="250" t="s">
        <v>435</v>
      </c>
    </row>
    <row r="15" spans="1:6" ht="41.4" x14ac:dyDescent="0.3">
      <c r="A15" s="248">
        <v>44774</v>
      </c>
      <c r="B15" s="249">
        <v>2022</v>
      </c>
      <c r="C15" s="249" t="s">
        <v>436</v>
      </c>
      <c r="D15" s="250" t="s">
        <v>226</v>
      </c>
      <c r="E15" s="254" t="s">
        <v>437</v>
      </c>
      <c r="F15" s="250" t="s">
        <v>438</v>
      </c>
    </row>
    <row r="16" spans="1:6" ht="41.4" x14ac:dyDescent="0.3">
      <c r="A16" s="251">
        <v>44718</v>
      </c>
      <c r="B16" s="249">
        <v>2022</v>
      </c>
      <c r="C16" s="249" t="s">
        <v>150</v>
      </c>
      <c r="D16" s="250" t="s">
        <v>439</v>
      </c>
      <c r="E16" s="254" t="s">
        <v>151</v>
      </c>
      <c r="F16" s="250" t="s">
        <v>440</v>
      </c>
    </row>
    <row r="17" spans="1:6" ht="27.6" x14ac:dyDescent="0.3">
      <c r="A17" s="251">
        <v>44735</v>
      </c>
      <c r="B17" s="249">
        <v>2022</v>
      </c>
      <c r="C17" s="249" t="s">
        <v>152</v>
      </c>
      <c r="D17" s="250" t="s">
        <v>153</v>
      </c>
      <c r="E17" s="255" t="s">
        <v>441</v>
      </c>
      <c r="F17" s="253" t="s">
        <v>442</v>
      </c>
    </row>
    <row r="18" spans="1:6" ht="55.2" x14ac:dyDescent="0.3">
      <c r="A18" s="251">
        <v>44722</v>
      </c>
      <c r="B18" s="249">
        <v>2022</v>
      </c>
      <c r="C18" s="249" t="s">
        <v>443</v>
      </c>
      <c r="D18" s="250" t="s">
        <v>444</v>
      </c>
      <c r="E18" s="256" t="s">
        <v>454</v>
      </c>
      <c r="F18" s="250" t="s">
        <v>445</v>
      </c>
    </row>
    <row r="19" spans="1:6" ht="82.8" x14ac:dyDescent="0.3">
      <c r="A19" s="248">
        <v>44733</v>
      </c>
      <c r="B19" s="249">
        <v>2022</v>
      </c>
      <c r="C19" s="249" t="s">
        <v>446</v>
      </c>
      <c r="D19" s="250" t="s">
        <v>447</v>
      </c>
      <c r="E19" s="254" t="s">
        <v>452</v>
      </c>
      <c r="F19" s="250" t="s">
        <v>448</v>
      </c>
    </row>
    <row r="20" spans="1:6" ht="55.2" x14ac:dyDescent="0.3">
      <c r="A20" s="251">
        <v>44732</v>
      </c>
      <c r="B20" s="249">
        <v>2022</v>
      </c>
      <c r="C20" s="249" t="s">
        <v>449</v>
      </c>
      <c r="D20" s="250" t="s">
        <v>450</v>
      </c>
      <c r="E20" s="254" t="s">
        <v>453</v>
      </c>
      <c r="F20" s="250" t="s">
        <v>451</v>
      </c>
    </row>
  </sheetData>
  <sheetProtection password="9E83"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topLeftCell="B1" workbookViewId="0">
      <selection activeCell="J9" sqref="J9"/>
    </sheetView>
  </sheetViews>
  <sheetFormatPr baseColWidth="10" defaultRowHeight="14.4" x14ac:dyDescent="0.3"/>
  <cols>
    <col min="2" max="2" width="12.109375" bestFit="1" customWidth="1"/>
    <col min="3" max="3" width="22.5546875" customWidth="1"/>
    <col min="4" max="4" width="14" bestFit="1" customWidth="1"/>
    <col min="5" max="5" width="16.77734375" customWidth="1"/>
    <col min="6" max="6" width="14.33203125" bestFit="1" customWidth="1"/>
    <col min="7" max="7" width="20.33203125" customWidth="1"/>
    <col min="9" max="9" width="15.33203125" bestFit="1" customWidth="1"/>
    <col min="10" max="10" width="15.33203125" customWidth="1"/>
    <col min="11" max="11" width="14.33203125" bestFit="1" customWidth="1"/>
  </cols>
  <sheetData>
    <row r="1" spans="1:11" ht="22.8" x14ac:dyDescent="0.3">
      <c r="A1" s="21" t="s">
        <v>119</v>
      </c>
      <c r="B1" s="13"/>
      <c r="C1" s="23" t="s">
        <v>2</v>
      </c>
      <c r="D1" s="26" t="s">
        <v>120</v>
      </c>
      <c r="E1" s="25" t="s">
        <v>121</v>
      </c>
      <c r="F1" s="27" t="s">
        <v>16</v>
      </c>
      <c r="G1" s="1"/>
      <c r="H1" s="1"/>
      <c r="I1" s="1"/>
      <c r="J1" s="1"/>
      <c r="K1" s="1"/>
    </row>
    <row r="2" spans="1:11" ht="21" customHeight="1" x14ac:dyDescent="0.3">
      <c r="A2" s="21"/>
      <c r="B2" s="22"/>
      <c r="C2" s="24"/>
      <c r="D2" s="26">
        <f>SUM(D3:D76)</f>
        <v>0</v>
      </c>
      <c r="E2" s="50">
        <f>SUM(E3:E100)</f>
        <v>22169684.02</v>
      </c>
      <c r="F2" s="50">
        <f>SUM(F3:F76)</f>
        <v>4564119.5100000007</v>
      </c>
      <c r="G2" s="1"/>
      <c r="H2" s="1"/>
      <c r="I2" s="1"/>
      <c r="J2" s="1"/>
      <c r="K2" s="1"/>
    </row>
    <row r="3" spans="1:11" x14ac:dyDescent="0.3">
      <c r="A3" s="6" t="s">
        <v>36</v>
      </c>
      <c r="B3" s="232" t="s">
        <v>160</v>
      </c>
      <c r="C3" s="222" t="s">
        <v>25</v>
      </c>
      <c r="D3" s="224"/>
      <c r="E3" s="225">
        <v>47107.44</v>
      </c>
      <c r="F3" s="225">
        <v>9892.56</v>
      </c>
      <c r="G3" s="14"/>
      <c r="H3" s="1"/>
      <c r="I3" s="1"/>
      <c r="J3" s="1"/>
      <c r="K3" s="1"/>
    </row>
    <row r="4" spans="1:11" x14ac:dyDescent="0.3">
      <c r="A4" s="6" t="s">
        <v>37</v>
      </c>
      <c r="B4" s="245" t="s">
        <v>172</v>
      </c>
      <c r="C4" s="226" t="s">
        <v>25</v>
      </c>
      <c r="D4" s="228"/>
      <c r="E4" s="229">
        <v>11347998.939999999</v>
      </c>
      <c r="F4" s="229">
        <v>2383077.6800000002</v>
      </c>
      <c r="G4" s="14"/>
      <c r="H4" s="15"/>
      <c r="I4" s="19" t="s">
        <v>122</v>
      </c>
      <c r="J4" s="19" t="s">
        <v>123</v>
      </c>
      <c r="K4" s="19" t="s">
        <v>16</v>
      </c>
    </row>
    <row r="5" spans="1:11" x14ac:dyDescent="0.3">
      <c r="A5" s="6" t="s">
        <v>38</v>
      </c>
      <c r="B5" s="112" t="s">
        <v>314</v>
      </c>
      <c r="C5" s="222" t="s">
        <v>25</v>
      </c>
      <c r="D5" s="223"/>
      <c r="E5" s="225">
        <v>2107316.6</v>
      </c>
      <c r="F5" s="225">
        <v>442536.49</v>
      </c>
      <c r="G5" s="48" t="s">
        <v>139</v>
      </c>
      <c r="H5" s="16">
        <f>COUNTIF($C$3:$C$100,G5)</f>
        <v>9</v>
      </c>
      <c r="I5" s="17">
        <f>SUMIF($C$4:$C$100,G5,$D$4:$D$100)</f>
        <v>0</v>
      </c>
      <c r="J5" s="18">
        <f>SUMIF($C$3:$C$100,G5,$E$3:$E$100)</f>
        <v>6848316.6900000013</v>
      </c>
      <c r="K5" s="18">
        <f>SUMIF($C$3:$C$100,G5,$F$3:$F$100)</f>
        <v>1438146.51</v>
      </c>
    </row>
    <row r="6" spans="1:11" x14ac:dyDescent="0.3">
      <c r="A6" s="6" t="s">
        <v>39</v>
      </c>
      <c r="B6" s="246" t="s">
        <v>315</v>
      </c>
      <c r="C6" s="226" t="s">
        <v>139</v>
      </c>
      <c r="D6" s="227"/>
      <c r="E6" s="229">
        <v>139767.35</v>
      </c>
      <c r="F6" s="229">
        <v>29351.14</v>
      </c>
      <c r="G6" s="16" t="s">
        <v>25</v>
      </c>
      <c r="H6" s="16">
        <f t="shared" ref="H6:H9" si="0">COUNTIF($C$3:$C$100,G6)</f>
        <v>8</v>
      </c>
      <c r="I6" s="17">
        <f t="shared" ref="I6:I9" si="1">SUMIF($C$4:$C$100,G6,$D$4:$D$100)</f>
        <v>0</v>
      </c>
      <c r="J6" s="18">
        <f t="shared" ref="J6:J9" si="2">SUMIF($C$3:$C$100,G6,$E$3:$E$100)</f>
        <v>14127166.499999998</v>
      </c>
      <c r="K6" s="18">
        <f t="shared" ref="K6:K9" si="3">SUMIF($C$3:$C$100,G6,$F$3:$F$100)</f>
        <v>2888279.7300000004</v>
      </c>
    </row>
    <row r="7" spans="1:11" x14ac:dyDescent="0.3">
      <c r="A7" s="6" t="s">
        <v>118</v>
      </c>
      <c r="B7" s="233" t="s">
        <v>316</v>
      </c>
      <c r="C7" s="222" t="s">
        <v>139</v>
      </c>
      <c r="D7" s="223"/>
      <c r="E7" s="225">
        <v>1897785.12</v>
      </c>
      <c r="F7" s="225">
        <v>398534.87</v>
      </c>
      <c r="G7" s="16" t="s">
        <v>44</v>
      </c>
      <c r="H7" s="16">
        <f t="shared" si="0"/>
        <v>7</v>
      </c>
      <c r="I7" s="17">
        <f t="shared" si="1"/>
        <v>0</v>
      </c>
      <c r="J7" s="18">
        <f t="shared" si="2"/>
        <v>823758.08000000007</v>
      </c>
      <c r="K7" s="18">
        <f t="shared" si="3"/>
        <v>166155.97999999998</v>
      </c>
    </row>
    <row r="8" spans="1:11" x14ac:dyDescent="0.3">
      <c r="A8" s="6" t="s">
        <v>40</v>
      </c>
      <c r="B8" s="234" t="s">
        <v>317</v>
      </c>
      <c r="C8" s="226" t="s">
        <v>139</v>
      </c>
      <c r="D8" s="227"/>
      <c r="E8" s="229">
        <v>72841</v>
      </c>
      <c r="F8" s="229">
        <v>15296.61</v>
      </c>
      <c r="G8" s="16" t="s">
        <v>30</v>
      </c>
      <c r="H8" s="16">
        <f t="shared" si="0"/>
        <v>11</v>
      </c>
      <c r="I8" s="17">
        <f t="shared" si="1"/>
        <v>0</v>
      </c>
      <c r="J8" s="18">
        <f t="shared" si="2"/>
        <v>349397.47</v>
      </c>
      <c r="K8" s="18">
        <f t="shared" si="3"/>
        <v>68079.849999999991</v>
      </c>
    </row>
    <row r="9" spans="1:11" ht="24.6" customHeight="1" x14ac:dyDescent="0.3">
      <c r="A9" s="6" t="s">
        <v>41</v>
      </c>
      <c r="B9" s="235" t="s">
        <v>318</v>
      </c>
      <c r="C9" s="222" t="s">
        <v>30</v>
      </c>
      <c r="D9" s="222"/>
      <c r="E9" s="230">
        <v>6572.8</v>
      </c>
      <c r="F9" s="230">
        <v>1380.29</v>
      </c>
      <c r="G9" s="49" t="s">
        <v>204</v>
      </c>
      <c r="H9" s="16">
        <f t="shared" si="0"/>
        <v>4</v>
      </c>
      <c r="I9" s="17">
        <f t="shared" si="1"/>
        <v>0</v>
      </c>
      <c r="J9" s="18">
        <f t="shared" si="2"/>
        <v>21045.279999999999</v>
      </c>
      <c r="K9" s="18">
        <f t="shared" si="3"/>
        <v>3457.4399999999996</v>
      </c>
    </row>
    <row r="10" spans="1:11" x14ac:dyDescent="0.3">
      <c r="A10" s="7" t="s">
        <v>53</v>
      </c>
      <c r="B10" s="234" t="s">
        <v>319</v>
      </c>
      <c r="C10" s="226" t="s">
        <v>30</v>
      </c>
      <c r="D10" s="226"/>
      <c r="E10" s="231">
        <v>12920</v>
      </c>
      <c r="F10" s="231">
        <v>2713.2</v>
      </c>
      <c r="G10" s="19" t="s">
        <v>124</v>
      </c>
      <c r="H10" s="19">
        <f>SUM(H5:H9)</f>
        <v>39</v>
      </c>
      <c r="I10" s="20">
        <f>SUM(I5:I9)</f>
        <v>0</v>
      </c>
      <c r="J10" s="20">
        <f>SUM(J5:J9)</f>
        <v>22169684.019999996</v>
      </c>
      <c r="K10" s="20">
        <f>SUM(K5:K9)</f>
        <v>4564119.5100000007</v>
      </c>
    </row>
    <row r="11" spans="1:11" x14ac:dyDescent="0.3">
      <c r="A11" s="9" t="s">
        <v>54</v>
      </c>
      <c r="B11" s="233" t="s">
        <v>320</v>
      </c>
      <c r="C11" s="222" t="s">
        <v>25</v>
      </c>
      <c r="D11" s="223"/>
      <c r="E11" s="230">
        <v>251300</v>
      </c>
      <c r="F11" s="230">
        <v>52773</v>
      </c>
      <c r="G11" s="1"/>
      <c r="H11" s="1"/>
      <c r="I11" s="1"/>
      <c r="J11" s="1"/>
      <c r="K11" s="1"/>
    </row>
    <row r="12" spans="1:11" x14ac:dyDescent="0.3">
      <c r="A12" s="7" t="s">
        <v>55</v>
      </c>
      <c r="B12" s="236" t="s">
        <v>321</v>
      </c>
      <c r="C12" s="226" t="s">
        <v>30</v>
      </c>
      <c r="D12" s="227"/>
      <c r="E12" s="231">
        <v>21696.95</v>
      </c>
      <c r="F12" s="231">
        <v>4556.3599999999997</v>
      </c>
      <c r="G12" s="1"/>
      <c r="H12" s="1"/>
      <c r="I12" s="1"/>
      <c r="J12" s="1"/>
      <c r="K12" s="1"/>
    </row>
    <row r="13" spans="1:11" x14ac:dyDescent="0.3">
      <c r="A13" s="7" t="s">
        <v>56</v>
      </c>
      <c r="B13" s="233" t="s">
        <v>322</v>
      </c>
      <c r="C13" s="222" t="s">
        <v>30</v>
      </c>
      <c r="D13" s="223"/>
      <c r="E13" s="225">
        <v>48123.85</v>
      </c>
      <c r="F13" s="225">
        <v>4812.38</v>
      </c>
      <c r="G13" s="1"/>
      <c r="H13" s="1"/>
      <c r="I13" s="1"/>
      <c r="J13" s="1"/>
      <c r="K13" s="1"/>
    </row>
    <row r="14" spans="1:11" ht="26.4" x14ac:dyDescent="0.3">
      <c r="A14" s="7" t="s">
        <v>57</v>
      </c>
      <c r="B14" s="236" t="s">
        <v>323</v>
      </c>
      <c r="C14" s="226" t="s">
        <v>204</v>
      </c>
      <c r="D14" s="227"/>
      <c r="E14" s="231">
        <v>10256.31</v>
      </c>
      <c r="F14" s="229">
        <v>1240.5899999999999</v>
      </c>
      <c r="G14" s="1"/>
      <c r="H14" s="1"/>
      <c r="I14" s="1"/>
      <c r="J14" s="1"/>
      <c r="K14" s="1"/>
    </row>
    <row r="15" spans="1:11" x14ac:dyDescent="0.3">
      <c r="A15" s="9" t="s">
        <v>58</v>
      </c>
      <c r="B15" s="235" t="s">
        <v>324</v>
      </c>
      <c r="C15" s="222" t="s">
        <v>44</v>
      </c>
      <c r="D15" s="223"/>
      <c r="E15" s="225">
        <v>79600</v>
      </c>
      <c r="F15" s="225">
        <v>16716</v>
      </c>
      <c r="G15" s="1"/>
      <c r="H15" s="1"/>
      <c r="I15" s="1"/>
      <c r="J15" s="1"/>
      <c r="K15" s="1"/>
    </row>
    <row r="16" spans="1:11" x14ac:dyDescent="0.3">
      <c r="A16" s="7" t="s">
        <v>59</v>
      </c>
      <c r="B16" s="238" t="s">
        <v>325</v>
      </c>
      <c r="C16" s="226" t="s">
        <v>139</v>
      </c>
      <c r="D16" s="226"/>
      <c r="E16" s="231">
        <v>13731.18</v>
      </c>
      <c r="F16" s="231">
        <v>2883.56</v>
      </c>
      <c r="G16" s="1"/>
      <c r="H16" s="1"/>
      <c r="I16" s="1"/>
      <c r="J16" s="1"/>
      <c r="K16" s="1"/>
    </row>
    <row r="17" spans="1:11" x14ac:dyDescent="0.3">
      <c r="A17" s="9" t="s">
        <v>60</v>
      </c>
      <c r="B17" s="235" t="s">
        <v>326</v>
      </c>
      <c r="C17" s="222" t="s">
        <v>139</v>
      </c>
      <c r="D17" s="223"/>
      <c r="E17" s="237">
        <v>24800</v>
      </c>
      <c r="F17" s="225">
        <v>5208</v>
      </c>
      <c r="G17" s="1"/>
      <c r="H17" s="1"/>
      <c r="I17" s="1"/>
      <c r="J17" s="1"/>
      <c r="K17" s="1"/>
    </row>
    <row r="18" spans="1:11" x14ac:dyDescent="0.3">
      <c r="A18" s="7" t="s">
        <v>61</v>
      </c>
      <c r="B18" s="238" t="s">
        <v>327</v>
      </c>
      <c r="C18" s="226" t="s">
        <v>139</v>
      </c>
      <c r="D18" s="226"/>
      <c r="E18" s="231">
        <v>13631.1</v>
      </c>
      <c r="F18" s="231">
        <v>2862.53</v>
      </c>
      <c r="G18" s="1"/>
      <c r="H18" s="1"/>
      <c r="I18" s="1"/>
      <c r="J18" s="1"/>
      <c r="K18" s="1"/>
    </row>
    <row r="19" spans="1:11" x14ac:dyDescent="0.3">
      <c r="A19" s="9" t="s">
        <v>62</v>
      </c>
      <c r="B19" s="239" t="s">
        <v>328</v>
      </c>
      <c r="C19" s="222" t="s">
        <v>139</v>
      </c>
      <c r="D19" s="222"/>
      <c r="E19" s="230">
        <v>6480</v>
      </c>
      <c r="F19" s="230">
        <v>1360.8</v>
      </c>
      <c r="G19" s="1"/>
      <c r="H19" s="1"/>
      <c r="I19" s="1"/>
      <c r="J19" s="1"/>
      <c r="K19" s="1"/>
    </row>
    <row r="20" spans="1:11" x14ac:dyDescent="0.3">
      <c r="A20" s="7" t="s">
        <v>63</v>
      </c>
      <c r="B20" s="240" t="s">
        <v>218</v>
      </c>
      <c r="C20" s="226" t="s">
        <v>25</v>
      </c>
      <c r="D20" s="227"/>
      <c r="E20" s="229">
        <v>172200</v>
      </c>
      <c r="F20" s="229"/>
      <c r="G20" s="1"/>
      <c r="H20" s="1"/>
      <c r="I20" s="1"/>
      <c r="J20" s="1"/>
      <c r="K20" s="1"/>
    </row>
    <row r="21" spans="1:11" x14ac:dyDescent="0.3">
      <c r="A21" s="9" t="s">
        <v>64</v>
      </c>
      <c r="B21" s="241" t="s">
        <v>223</v>
      </c>
      <c r="C21" s="222" t="s">
        <v>25</v>
      </c>
      <c r="D21" s="223"/>
      <c r="E21" s="225">
        <v>121155.6</v>
      </c>
      <c r="F21" s="225"/>
      <c r="G21" s="1"/>
      <c r="H21" s="1"/>
      <c r="I21" s="1"/>
      <c r="J21" s="1"/>
      <c r="K21" s="1"/>
    </row>
    <row r="22" spans="1:11" x14ac:dyDescent="0.3">
      <c r="A22" s="10" t="s">
        <v>65</v>
      </c>
      <c r="B22" s="240" t="s">
        <v>224</v>
      </c>
      <c r="C22" s="226" t="s">
        <v>25</v>
      </c>
      <c r="D22" s="227"/>
      <c r="E22" s="229">
        <v>43964.2</v>
      </c>
      <c r="F22" s="229"/>
      <c r="G22" s="1"/>
      <c r="H22" s="1"/>
      <c r="I22" s="1"/>
      <c r="J22" s="30"/>
      <c r="K22" s="30"/>
    </row>
    <row r="23" spans="1:11" x14ac:dyDescent="0.3">
      <c r="A23" s="11" t="s">
        <v>66</v>
      </c>
      <c r="B23" s="241" t="s">
        <v>225</v>
      </c>
      <c r="C23" s="222" t="s">
        <v>25</v>
      </c>
      <c r="D23" s="223"/>
      <c r="E23" s="225">
        <v>36123.72</v>
      </c>
      <c r="F23" s="225"/>
      <c r="G23" s="1"/>
      <c r="H23" s="1"/>
      <c r="I23" s="1"/>
      <c r="J23" s="30"/>
      <c r="K23" s="30"/>
    </row>
    <row r="24" spans="1:11" x14ac:dyDescent="0.3">
      <c r="A24" s="10" t="s">
        <v>67</v>
      </c>
      <c r="B24" s="236" t="s">
        <v>329</v>
      </c>
      <c r="C24" s="226" t="s">
        <v>30</v>
      </c>
      <c r="D24" s="227"/>
      <c r="E24" s="229">
        <v>115299.48</v>
      </c>
      <c r="F24" s="229">
        <v>24212.89</v>
      </c>
      <c r="G24" s="1"/>
      <c r="H24" s="1"/>
      <c r="I24" s="1"/>
      <c r="J24" s="30"/>
      <c r="K24" s="30"/>
    </row>
    <row r="25" spans="1:11" x14ac:dyDescent="0.3">
      <c r="A25" s="9" t="s">
        <v>68</v>
      </c>
      <c r="B25" s="233" t="s">
        <v>330</v>
      </c>
      <c r="C25" s="222" t="s">
        <v>44</v>
      </c>
      <c r="D25" s="223"/>
      <c r="E25" s="225">
        <v>25500</v>
      </c>
      <c r="F25" s="225">
        <v>5355</v>
      </c>
      <c r="G25" s="1"/>
      <c r="H25" s="1"/>
      <c r="I25" s="1"/>
      <c r="J25" s="1"/>
      <c r="K25" s="1"/>
    </row>
    <row r="26" spans="1:11" ht="26.4" x14ac:dyDescent="0.3">
      <c r="A26" s="7" t="s">
        <v>69</v>
      </c>
      <c r="B26" s="234" t="s">
        <v>331</v>
      </c>
      <c r="C26" s="226" t="s">
        <v>204</v>
      </c>
      <c r="D26" s="227"/>
      <c r="E26" s="242">
        <v>4363</v>
      </c>
      <c r="F26" s="243">
        <v>916.23</v>
      </c>
      <c r="G26" s="1"/>
      <c r="H26" s="1"/>
      <c r="I26" s="1"/>
      <c r="J26" s="1"/>
      <c r="K26" s="1"/>
    </row>
    <row r="27" spans="1:11" x14ac:dyDescent="0.3">
      <c r="A27" s="9" t="s">
        <v>70</v>
      </c>
      <c r="B27" s="235" t="s">
        <v>332</v>
      </c>
      <c r="C27" s="222" t="s">
        <v>44</v>
      </c>
      <c r="D27" s="223"/>
      <c r="E27" s="225">
        <v>58586.78</v>
      </c>
      <c r="F27" s="225">
        <v>12303.22</v>
      </c>
      <c r="G27" s="1"/>
      <c r="H27" s="1"/>
      <c r="I27" s="1"/>
      <c r="J27" s="1"/>
      <c r="K27" s="1"/>
    </row>
    <row r="28" spans="1:11" x14ac:dyDescent="0.3">
      <c r="A28" s="7" t="s">
        <v>71</v>
      </c>
      <c r="B28" s="236" t="s">
        <v>333</v>
      </c>
      <c r="C28" s="226" t="s">
        <v>139</v>
      </c>
      <c r="D28" s="227"/>
      <c r="E28" s="229">
        <v>340020</v>
      </c>
      <c r="F28" s="229">
        <v>71404.2</v>
      </c>
      <c r="G28" s="1"/>
      <c r="H28" s="1"/>
      <c r="I28" s="1"/>
      <c r="J28" s="30"/>
      <c r="K28" s="30"/>
    </row>
    <row r="29" spans="1:11" x14ac:dyDescent="0.3">
      <c r="A29" s="11" t="s">
        <v>72</v>
      </c>
      <c r="B29" s="233" t="s">
        <v>334</v>
      </c>
      <c r="C29" s="222" t="s">
        <v>44</v>
      </c>
      <c r="D29" s="223"/>
      <c r="E29" s="225">
        <v>580165.30000000005</v>
      </c>
      <c r="F29" s="225">
        <v>121834.7</v>
      </c>
      <c r="G29" s="1"/>
      <c r="H29" s="1"/>
      <c r="I29" s="1"/>
      <c r="J29" s="1"/>
      <c r="K29" s="1"/>
    </row>
    <row r="30" spans="1:11" ht="105.6" x14ac:dyDescent="0.3">
      <c r="A30" s="7" t="s">
        <v>73</v>
      </c>
      <c r="B30" s="236" t="s">
        <v>244</v>
      </c>
      <c r="C30" s="226" t="s">
        <v>247</v>
      </c>
      <c r="D30" s="227"/>
      <c r="E30" s="231" t="s">
        <v>308</v>
      </c>
      <c r="F30" s="229"/>
      <c r="G30" s="1"/>
      <c r="H30" s="1"/>
      <c r="I30" s="1"/>
      <c r="J30" s="1"/>
      <c r="K30" s="1"/>
    </row>
    <row r="31" spans="1:11" x14ac:dyDescent="0.3">
      <c r="A31" s="9" t="s">
        <v>74</v>
      </c>
      <c r="B31" s="233" t="s">
        <v>335</v>
      </c>
      <c r="C31" s="222" t="s">
        <v>139</v>
      </c>
      <c r="D31" s="223"/>
      <c r="E31" s="225">
        <v>4339260.9400000004</v>
      </c>
      <c r="F31" s="225">
        <v>911244.80000000005</v>
      </c>
      <c r="G31" s="1"/>
      <c r="H31" s="1"/>
      <c r="I31" s="1"/>
      <c r="J31" s="1"/>
      <c r="K31" s="1"/>
    </row>
    <row r="32" spans="1:11" x14ac:dyDescent="0.3">
      <c r="A32" s="7" t="s">
        <v>75</v>
      </c>
      <c r="B32" s="236" t="s">
        <v>336</v>
      </c>
      <c r="C32" s="226" t="s">
        <v>44</v>
      </c>
      <c r="D32" s="227"/>
      <c r="E32" s="229">
        <v>62116</v>
      </c>
      <c r="F32" s="229">
        <v>6211.16</v>
      </c>
      <c r="G32" s="1"/>
      <c r="H32" s="1"/>
      <c r="I32" s="1"/>
      <c r="J32" s="1"/>
      <c r="K32" s="1"/>
    </row>
    <row r="33" spans="1:11" x14ac:dyDescent="0.3">
      <c r="A33" s="9" t="s">
        <v>76</v>
      </c>
      <c r="B33" s="127" t="s">
        <v>361</v>
      </c>
      <c r="C33" s="222" t="s">
        <v>44</v>
      </c>
      <c r="D33" s="222"/>
      <c r="E33" s="230">
        <v>11130</v>
      </c>
      <c r="F33" s="230">
        <v>2337.3000000000002</v>
      </c>
      <c r="G33" s="1"/>
      <c r="H33" s="1"/>
      <c r="I33" s="1"/>
      <c r="J33" s="1"/>
      <c r="K33" s="1"/>
    </row>
    <row r="34" spans="1:11" x14ac:dyDescent="0.3">
      <c r="A34" s="7" t="s">
        <v>77</v>
      </c>
      <c r="B34" s="130" t="s">
        <v>362</v>
      </c>
      <c r="C34" s="226" t="s">
        <v>30</v>
      </c>
      <c r="D34" s="226"/>
      <c r="E34" s="231">
        <v>18276.740000000002</v>
      </c>
      <c r="F34" s="231">
        <v>3838.12</v>
      </c>
      <c r="G34" s="1"/>
      <c r="H34" s="1"/>
      <c r="I34" s="1"/>
      <c r="J34" s="1"/>
      <c r="K34" s="1"/>
    </row>
    <row r="35" spans="1:11" ht="26.4" x14ac:dyDescent="0.3">
      <c r="A35" s="9" t="s">
        <v>78</v>
      </c>
      <c r="B35" s="127" t="s">
        <v>363</v>
      </c>
      <c r="C35" s="222" t="s">
        <v>204</v>
      </c>
      <c r="D35" s="222"/>
      <c r="E35" s="230">
        <v>380</v>
      </c>
      <c r="F35" s="230">
        <v>30.97</v>
      </c>
      <c r="G35" s="1"/>
      <c r="H35" s="1"/>
      <c r="I35" s="1"/>
      <c r="J35" s="30"/>
      <c r="K35" s="30"/>
    </row>
    <row r="36" spans="1:11" x14ac:dyDescent="0.3">
      <c r="A36" s="10" t="s">
        <v>79</v>
      </c>
      <c r="B36" s="238" t="s">
        <v>364</v>
      </c>
      <c r="C36" s="226" t="s">
        <v>30</v>
      </c>
      <c r="D36" s="226"/>
      <c r="E36" s="231">
        <v>63086.17</v>
      </c>
      <c r="F36" s="231">
        <v>13248.1</v>
      </c>
      <c r="G36" s="1"/>
      <c r="H36" s="1"/>
      <c r="I36" s="1"/>
      <c r="J36" s="1"/>
      <c r="K36" s="1"/>
    </row>
    <row r="37" spans="1:11" ht="26.4" x14ac:dyDescent="0.3">
      <c r="A37" s="9" t="s">
        <v>80</v>
      </c>
      <c r="B37" s="239" t="s">
        <v>365</v>
      </c>
      <c r="C37" s="222" t="s">
        <v>204</v>
      </c>
      <c r="D37" s="222"/>
      <c r="E37" s="230">
        <v>6045.97</v>
      </c>
      <c r="F37" s="230">
        <v>1269.6500000000001</v>
      </c>
      <c r="G37" s="1"/>
      <c r="H37" s="1"/>
      <c r="I37" s="1"/>
      <c r="J37" s="1"/>
      <c r="K37" s="1"/>
    </row>
    <row r="38" spans="1:11" x14ac:dyDescent="0.3">
      <c r="A38" s="7" t="s">
        <v>81</v>
      </c>
      <c r="B38" s="238" t="s">
        <v>366</v>
      </c>
      <c r="C38" s="226" t="s">
        <v>30</v>
      </c>
      <c r="D38" s="226"/>
      <c r="E38" s="231">
        <v>18438.009999999998</v>
      </c>
      <c r="F38" s="231">
        <v>3871.98</v>
      </c>
    </row>
    <row r="39" spans="1:11" x14ac:dyDescent="0.3">
      <c r="A39" s="9" t="s">
        <v>82</v>
      </c>
      <c r="B39" s="239" t="s">
        <v>367</v>
      </c>
      <c r="C39" s="222" t="s">
        <v>30</v>
      </c>
      <c r="D39" s="222"/>
      <c r="E39" s="230">
        <v>25999.97</v>
      </c>
      <c r="F39" s="230">
        <v>5459.99</v>
      </c>
    </row>
    <row r="40" spans="1:11" x14ac:dyDescent="0.3">
      <c r="A40" s="7" t="s">
        <v>83</v>
      </c>
      <c r="B40" s="244" t="s">
        <v>368</v>
      </c>
      <c r="C40" s="226" t="s">
        <v>30</v>
      </c>
      <c r="D40" s="226"/>
      <c r="E40" s="231">
        <v>7733.5</v>
      </c>
      <c r="F40" s="231">
        <v>1624.04</v>
      </c>
    </row>
    <row r="41" spans="1:11" x14ac:dyDescent="0.3">
      <c r="A41" s="9" t="s">
        <v>84</v>
      </c>
      <c r="B41" s="247" t="s">
        <v>369</v>
      </c>
      <c r="C41" s="222" t="s">
        <v>44</v>
      </c>
      <c r="D41" s="222"/>
      <c r="E41" s="230">
        <v>6660</v>
      </c>
      <c r="F41" s="230">
        <v>1398.6</v>
      </c>
    </row>
    <row r="42" spans="1:11" x14ac:dyDescent="0.3">
      <c r="A42" s="7" t="s">
        <v>85</v>
      </c>
      <c r="B42" s="238" t="s">
        <v>370</v>
      </c>
      <c r="C42" s="226" t="s">
        <v>30</v>
      </c>
      <c r="D42" s="226"/>
      <c r="E42" s="231">
        <v>11250</v>
      </c>
      <c r="F42" s="231">
        <v>2362.5</v>
      </c>
    </row>
    <row r="43" spans="1:11" x14ac:dyDescent="0.3">
      <c r="A43" s="9" t="s">
        <v>86</v>
      </c>
      <c r="B43" s="82"/>
      <c r="C43" s="91"/>
      <c r="D43" s="91"/>
      <c r="E43" s="97"/>
      <c r="F43" s="97"/>
    </row>
    <row r="44" spans="1:11" x14ac:dyDescent="0.3">
      <c r="A44" s="7" t="s">
        <v>87</v>
      </c>
      <c r="B44" s="83"/>
      <c r="C44" s="92"/>
      <c r="D44" s="92"/>
      <c r="E44" s="98"/>
      <c r="F44" s="98"/>
    </row>
    <row r="45" spans="1:11" x14ac:dyDescent="0.3">
      <c r="A45" s="9" t="s">
        <v>88</v>
      </c>
      <c r="B45" s="82"/>
      <c r="C45" s="91"/>
      <c r="D45" s="91"/>
      <c r="E45" s="97"/>
      <c r="F45" s="97"/>
    </row>
    <row r="46" spans="1:11" x14ac:dyDescent="0.3">
      <c r="A46" s="7" t="s">
        <v>89</v>
      </c>
      <c r="B46" s="83"/>
      <c r="C46" s="92"/>
      <c r="D46" s="92"/>
      <c r="E46" s="98"/>
      <c r="F46" s="98"/>
    </row>
    <row r="47" spans="1:11" x14ac:dyDescent="0.3">
      <c r="A47" s="9" t="s">
        <v>90</v>
      </c>
      <c r="B47" s="82"/>
      <c r="C47" s="91"/>
      <c r="D47" s="91"/>
      <c r="E47" s="97"/>
      <c r="F47" s="97"/>
    </row>
    <row r="48" spans="1:11" x14ac:dyDescent="0.3">
      <c r="A48" s="7" t="s">
        <v>91</v>
      </c>
      <c r="B48" s="83"/>
      <c r="C48" s="92"/>
      <c r="D48" s="92"/>
      <c r="E48" s="98"/>
      <c r="F48" s="98"/>
    </row>
    <row r="49" spans="1:6" x14ac:dyDescent="0.3">
      <c r="A49" s="9" t="s">
        <v>92</v>
      </c>
      <c r="B49" s="82"/>
      <c r="C49" s="91"/>
      <c r="D49" s="91"/>
      <c r="E49" s="97"/>
      <c r="F49" s="97"/>
    </row>
    <row r="50" spans="1:6" x14ac:dyDescent="0.3">
      <c r="A50" s="7" t="s">
        <v>93</v>
      </c>
      <c r="B50" s="83"/>
      <c r="C50" s="92"/>
      <c r="D50" s="92"/>
      <c r="E50" s="98"/>
      <c r="F50" s="98"/>
    </row>
    <row r="51" spans="1:6" x14ac:dyDescent="0.3">
      <c r="A51" s="9" t="s">
        <v>94</v>
      </c>
      <c r="B51" s="82"/>
      <c r="C51" s="91"/>
      <c r="D51" s="91"/>
      <c r="E51" s="97"/>
      <c r="F51" s="97"/>
    </row>
    <row r="52" spans="1:6" x14ac:dyDescent="0.3">
      <c r="A52" s="7" t="s">
        <v>95</v>
      </c>
      <c r="B52" s="83"/>
      <c r="C52" s="92"/>
      <c r="D52" s="102"/>
      <c r="E52" s="98"/>
      <c r="F52" s="98"/>
    </row>
    <row r="53" spans="1:6" x14ac:dyDescent="0.3">
      <c r="A53" s="9" t="s">
        <v>96</v>
      </c>
      <c r="B53" s="82"/>
      <c r="C53" s="91"/>
      <c r="D53" s="91"/>
      <c r="E53" s="97"/>
      <c r="F53" s="97"/>
    </row>
    <row r="54" spans="1:6" x14ac:dyDescent="0.3">
      <c r="A54" s="7" t="s">
        <v>97</v>
      </c>
      <c r="B54" s="83"/>
      <c r="C54" s="92"/>
      <c r="D54" s="92"/>
      <c r="E54" s="98"/>
      <c r="F54" s="98"/>
    </row>
    <row r="55" spans="1:6" x14ac:dyDescent="0.3">
      <c r="A55" s="9" t="s">
        <v>98</v>
      </c>
      <c r="B55" s="82"/>
      <c r="C55" s="91"/>
      <c r="D55" s="91"/>
      <c r="E55" s="97"/>
      <c r="F55" s="97"/>
    </row>
    <row r="56" spans="1:6" x14ac:dyDescent="0.3">
      <c r="A56" s="7" t="s">
        <v>99</v>
      </c>
      <c r="B56" s="83"/>
      <c r="C56" s="92"/>
      <c r="D56" s="92"/>
      <c r="E56" s="98"/>
      <c r="F56" s="98"/>
    </row>
    <row r="57" spans="1:6" x14ac:dyDescent="0.3">
      <c r="A57" s="9" t="s">
        <v>100</v>
      </c>
      <c r="B57" s="82"/>
      <c r="C57" s="91"/>
      <c r="D57" s="91"/>
      <c r="E57" s="97"/>
      <c r="F57" s="97"/>
    </row>
    <row r="58" spans="1:6" x14ac:dyDescent="0.3">
      <c r="A58" s="7" t="s">
        <v>101</v>
      </c>
      <c r="B58" s="83"/>
      <c r="C58" s="92"/>
      <c r="D58" s="92"/>
      <c r="E58" s="98"/>
      <c r="F58" s="98"/>
    </row>
    <row r="59" spans="1:6" x14ac:dyDescent="0.3">
      <c r="A59" s="9" t="s">
        <v>102</v>
      </c>
      <c r="B59" s="82"/>
      <c r="C59" s="91"/>
      <c r="D59" s="103"/>
      <c r="E59" s="104"/>
      <c r="F59" s="104"/>
    </row>
    <row r="60" spans="1:6" x14ac:dyDescent="0.3">
      <c r="A60" s="8" t="s">
        <v>103</v>
      </c>
      <c r="B60" s="83"/>
      <c r="C60" s="92"/>
      <c r="D60" s="92"/>
      <c r="E60" s="98"/>
      <c r="F60" s="98"/>
    </row>
    <row r="61" spans="1:6" x14ac:dyDescent="0.3">
      <c r="A61" s="9" t="s">
        <v>104</v>
      </c>
      <c r="B61" s="82"/>
      <c r="C61" s="91"/>
      <c r="D61" s="91"/>
      <c r="E61" s="97"/>
      <c r="F61" s="97"/>
    </row>
    <row r="62" spans="1:6" x14ac:dyDescent="0.3">
      <c r="A62" s="10" t="s">
        <v>105</v>
      </c>
      <c r="B62" s="83"/>
      <c r="C62" s="92"/>
      <c r="D62" s="92"/>
      <c r="E62" s="98"/>
      <c r="F62" s="98"/>
    </row>
    <row r="63" spans="1:6" x14ac:dyDescent="0.3">
      <c r="A63" s="9" t="s">
        <v>126</v>
      </c>
      <c r="B63" s="82"/>
      <c r="C63" s="91"/>
      <c r="D63" s="91"/>
      <c r="E63" s="97"/>
      <c r="F63" s="97"/>
    </row>
    <row r="64" spans="1:6" x14ac:dyDescent="0.3">
      <c r="A64" s="29" t="s">
        <v>125</v>
      </c>
      <c r="B64" s="83"/>
      <c r="C64" s="92"/>
      <c r="D64" s="92"/>
      <c r="E64" s="98"/>
      <c r="F64" s="98"/>
    </row>
    <row r="65" spans="1:6" x14ac:dyDescent="0.3">
      <c r="A65" s="7" t="s">
        <v>106</v>
      </c>
      <c r="B65" s="87"/>
      <c r="C65" s="94"/>
      <c r="D65" s="94"/>
      <c r="E65" s="101"/>
      <c r="F65" s="101"/>
    </row>
    <row r="66" spans="1:6" x14ac:dyDescent="0.3">
      <c r="A66" s="9" t="s">
        <v>107</v>
      </c>
      <c r="B66" s="88"/>
      <c r="C66" s="93"/>
      <c r="D66" s="93"/>
      <c r="E66" s="100"/>
      <c r="F66" s="100"/>
    </row>
    <row r="67" spans="1:6" x14ac:dyDescent="0.3">
      <c r="A67" s="10" t="s">
        <v>108</v>
      </c>
      <c r="B67" s="82"/>
      <c r="C67" s="91"/>
      <c r="D67" s="91"/>
      <c r="E67" s="97"/>
      <c r="F67" s="97"/>
    </row>
    <row r="68" spans="1:6" x14ac:dyDescent="0.3">
      <c r="A68" s="9" t="s">
        <v>109</v>
      </c>
      <c r="B68" s="88"/>
      <c r="C68" s="93"/>
      <c r="D68" s="93"/>
      <c r="E68" s="100"/>
      <c r="F68" s="100"/>
    </row>
    <row r="69" spans="1:6" x14ac:dyDescent="0.3">
      <c r="A69" s="7" t="s">
        <v>110</v>
      </c>
      <c r="B69" s="82"/>
      <c r="C69" s="91"/>
      <c r="D69" s="91"/>
      <c r="E69" s="97"/>
      <c r="F69" s="97"/>
    </row>
    <row r="70" spans="1:6" x14ac:dyDescent="0.3">
      <c r="A70" s="9" t="s">
        <v>111</v>
      </c>
      <c r="B70" s="83"/>
      <c r="C70" s="92"/>
      <c r="D70" s="92"/>
      <c r="E70" s="98"/>
      <c r="F70" s="98"/>
    </row>
    <row r="71" spans="1:6" x14ac:dyDescent="0.3">
      <c r="A71" s="7" t="s">
        <v>112</v>
      </c>
      <c r="B71" s="82"/>
      <c r="C71" s="91"/>
      <c r="D71" s="91"/>
      <c r="E71" s="97"/>
      <c r="F71" s="97"/>
    </row>
    <row r="72" spans="1:6" x14ac:dyDescent="0.3">
      <c r="A72" s="9" t="s">
        <v>113</v>
      </c>
      <c r="B72" s="84"/>
      <c r="C72" s="93"/>
      <c r="D72" s="93"/>
      <c r="E72" s="100"/>
      <c r="F72" s="100"/>
    </row>
    <row r="73" spans="1:6" x14ac:dyDescent="0.3">
      <c r="A73" s="7" t="s">
        <v>114</v>
      </c>
      <c r="B73" s="85"/>
      <c r="C73" s="94"/>
      <c r="D73" s="94"/>
      <c r="E73" s="101"/>
      <c r="F73" s="101"/>
    </row>
    <row r="74" spans="1:6" x14ac:dyDescent="0.3">
      <c r="A74" s="9" t="s">
        <v>115</v>
      </c>
      <c r="B74" s="83"/>
      <c r="C74" s="92"/>
      <c r="D74" s="92"/>
      <c r="E74" s="98"/>
      <c r="F74" s="98"/>
    </row>
    <row r="75" spans="1:6" x14ac:dyDescent="0.3">
      <c r="A75" s="7" t="s">
        <v>116</v>
      </c>
      <c r="B75" s="82"/>
      <c r="C75" s="91"/>
      <c r="D75" s="91"/>
      <c r="E75" s="97"/>
      <c r="F75" s="97"/>
    </row>
    <row r="76" spans="1:6" x14ac:dyDescent="0.3">
      <c r="A76" s="28" t="s">
        <v>117</v>
      </c>
      <c r="B76" s="83"/>
      <c r="C76" s="92"/>
      <c r="D76" s="92"/>
      <c r="E76" s="98"/>
      <c r="F76" s="98"/>
    </row>
    <row r="77" spans="1:6" x14ac:dyDescent="0.3">
      <c r="B77" s="82"/>
      <c r="C77" s="91"/>
      <c r="D77" s="91"/>
      <c r="E77" s="97"/>
      <c r="F77" s="97"/>
    </row>
    <row r="78" spans="1:6" x14ac:dyDescent="0.3">
      <c r="B78" s="83"/>
      <c r="C78" s="92"/>
      <c r="D78" s="92"/>
      <c r="E78" s="98"/>
      <c r="F78" s="98"/>
    </row>
    <row r="79" spans="1:6" x14ac:dyDescent="0.3">
      <c r="B79" s="82"/>
      <c r="C79" s="91"/>
      <c r="D79" s="91"/>
      <c r="E79" s="97"/>
      <c r="F79" s="97"/>
    </row>
    <row r="80" spans="1:6" x14ac:dyDescent="0.3">
      <c r="B80" s="83"/>
      <c r="C80" s="92"/>
      <c r="D80" s="92"/>
      <c r="E80" s="98"/>
      <c r="F80" s="98"/>
    </row>
    <row r="81" spans="2:6" x14ac:dyDescent="0.3">
      <c r="B81" s="82"/>
      <c r="C81" s="91"/>
      <c r="D81" s="91"/>
      <c r="E81" s="97"/>
      <c r="F81" s="97"/>
    </row>
    <row r="82" spans="2:6" x14ac:dyDescent="0.3">
      <c r="B82" s="83"/>
      <c r="C82" s="92"/>
      <c r="D82" s="92"/>
      <c r="E82" s="98"/>
      <c r="F82" s="98"/>
    </row>
    <row r="83" spans="2:6" x14ac:dyDescent="0.3">
      <c r="B83" s="82"/>
      <c r="C83" s="91"/>
      <c r="D83" s="91"/>
      <c r="E83" s="97"/>
      <c r="F83" s="97"/>
    </row>
    <row r="84" spans="2:6" x14ac:dyDescent="0.3">
      <c r="B84" s="83"/>
      <c r="C84" s="92"/>
      <c r="D84" s="92"/>
      <c r="E84" s="98"/>
      <c r="F84" s="98"/>
    </row>
    <row r="85" spans="2:6" x14ac:dyDescent="0.3">
      <c r="B85" s="82"/>
      <c r="C85" s="91"/>
      <c r="D85" s="91"/>
      <c r="E85" s="97"/>
      <c r="F85" s="97"/>
    </row>
    <row r="86" spans="2:6" x14ac:dyDescent="0.3">
      <c r="B86" s="83"/>
      <c r="C86" s="92"/>
      <c r="D86" s="92"/>
      <c r="E86" s="98"/>
      <c r="F86" s="98"/>
    </row>
    <row r="87" spans="2:6" x14ac:dyDescent="0.3">
      <c r="B87" s="82"/>
      <c r="C87" s="91"/>
      <c r="D87" s="91"/>
      <c r="E87" s="97"/>
      <c r="F87" s="97"/>
    </row>
    <row r="88" spans="2:6" x14ac:dyDescent="0.3">
      <c r="B88" s="83"/>
      <c r="C88" s="92"/>
      <c r="D88" s="92"/>
      <c r="E88" s="98"/>
      <c r="F88" s="98"/>
    </row>
    <row r="89" spans="2:6" x14ac:dyDescent="0.3">
      <c r="B89" s="82"/>
      <c r="C89" s="91"/>
      <c r="D89" s="91"/>
      <c r="E89" s="97"/>
      <c r="F89" s="97"/>
    </row>
    <row r="90" spans="2:6" x14ac:dyDescent="0.3">
      <c r="B90" s="89"/>
      <c r="C90" s="95"/>
      <c r="D90" s="95"/>
      <c r="E90" s="105"/>
      <c r="F90" s="105"/>
    </row>
    <row r="91" spans="2:6" x14ac:dyDescent="0.3">
      <c r="B91" s="86"/>
      <c r="C91" s="91"/>
      <c r="D91" s="103"/>
      <c r="E91" s="99"/>
      <c r="F91" s="99"/>
    </row>
    <row r="92" spans="2:6" x14ac:dyDescent="0.3">
      <c r="B92" s="90"/>
      <c r="C92" s="96"/>
      <c r="D92" s="106"/>
      <c r="E92" s="107"/>
      <c r="F92" s="107"/>
    </row>
    <row r="93" spans="2:6" x14ac:dyDescent="0.3">
      <c r="B93" s="109"/>
      <c r="C93" s="91"/>
      <c r="E93" s="110"/>
      <c r="F93" s="110"/>
    </row>
  </sheetData>
  <dataValidations count="1">
    <dataValidation type="list" showInputMessage="1" showErrorMessage="1" sqref="G5 G9 C3:C93">
      <formula1>Procedimiento2012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vt:lpstr>
      <vt:lpstr>adjudicatarios</vt:lpstr>
      <vt:lpstr>procedimiento</vt:lpstr>
      <vt:lpstr>Modificaciones</vt:lpstr>
      <vt:lpstr>Datos NO publicar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palvarezg</dc:creator>
  <cp:lastModifiedBy>palvarezg</cp:lastModifiedBy>
  <dcterms:created xsi:type="dcterms:W3CDTF">2020-01-29T10:37:44Z</dcterms:created>
  <dcterms:modified xsi:type="dcterms:W3CDTF">2022-10-14T10:54:24Z</dcterms:modified>
</cp:coreProperties>
</file>