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7470" tabRatio="712" activeTab="0"/>
  </bookViews>
  <sheets>
    <sheet name="INDICE" sheetId="1" r:id="rId1"/>
    <sheet name="T1" sheetId="2" r:id="rId2"/>
    <sheet name="T 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</sheets>
  <definedNames>
    <definedName name="_xlnm.Print_Area" localSheetId="2">'T 2'!$A$1:$C$24</definedName>
    <definedName name="_xlnm.Print_Area" localSheetId="1">'T1'!$A$3:$AA$31</definedName>
    <definedName name="_xlnm.Print_Area" localSheetId="10">'T10'!$A$1:$I$31</definedName>
    <definedName name="_xlnm.Print_Area" localSheetId="11">'T11'!$A$1:$I$28</definedName>
    <definedName name="_xlnm.Print_Area" localSheetId="12">'T12'!$A$1:$K$26</definedName>
    <definedName name="_xlnm.Print_Area" localSheetId="13">'T13'!$A$2:$F$199</definedName>
    <definedName name="_xlnm.Print_Area" localSheetId="14">'T14'!$A$2:$I$191</definedName>
    <definedName name="_xlnm.Print_Area" localSheetId="15">'T15'!$A$1:$Q$195</definedName>
    <definedName name="_xlnm.Print_Area" localSheetId="3">'T3'!$A$1:$K$25</definedName>
    <definedName name="_xlnm.Print_Area" localSheetId="4">'T4'!$A$2:$J$23</definedName>
    <definedName name="_xlnm.Print_Area" localSheetId="5">'T5'!$A$1:$P$79</definedName>
    <definedName name="_xlnm.Print_Area" localSheetId="6">'T6'!$A$1:$C$27</definedName>
    <definedName name="_xlnm.Print_Area" localSheetId="7">'T7'!$A$1:$G$25</definedName>
    <definedName name="_xlnm.Print_Area" localSheetId="8">'T8'!$A$1:$I$26</definedName>
    <definedName name="_xlnm.Print_Area" localSheetId="9">'T9'!$A$1:$I$29</definedName>
    <definedName name="_xlnm.Print_Titles" localSheetId="1">'T1'!$2:$2</definedName>
    <definedName name="_xlnm.Print_Titles" localSheetId="13">'T13'!$8:$9</definedName>
    <definedName name="_xlnm.Print_Titles" localSheetId="14">'T14'!$6:$6</definedName>
    <definedName name="_xlnm.Print_Titles" localSheetId="15">'T15'!$6:$7</definedName>
  </definedNames>
  <calcPr fullCalcOnLoad="1"/>
</workbook>
</file>

<file path=xl/sharedStrings.xml><?xml version="1.0" encoding="utf-8"?>
<sst xmlns="http://schemas.openxmlformats.org/spreadsheetml/2006/main" count="5895" uniqueCount="486">
  <si>
    <t>(Nº Absolutos y porcentajes verticales)</t>
  </si>
  <si>
    <t>%</t>
  </si>
  <si>
    <t>FISICA</t>
  </si>
  <si>
    <t>OSTEOARTICULAR</t>
  </si>
  <si>
    <t>ENFERMEDADES CRONICAS</t>
  </si>
  <si>
    <t>NEUROMUSCULAR</t>
  </si>
  <si>
    <t>EXPRESIVA</t>
  </si>
  <si>
    <t>MIXTA</t>
  </si>
  <si>
    <t>OTRAS</t>
  </si>
  <si>
    <t>PSIQUICA</t>
  </si>
  <si>
    <t>INTELECTUAL</t>
  </si>
  <si>
    <t>ENFERMEDAD MENTAL</t>
  </si>
  <si>
    <t>SENSORIAL</t>
  </si>
  <si>
    <t>AUDITIVA</t>
  </si>
  <si>
    <t>VISUAL</t>
  </si>
  <si>
    <t>TOTAL</t>
  </si>
  <si>
    <t>NÚMEROS ABSOLUTOS</t>
  </si>
  <si>
    <t>Hombres</t>
  </si>
  <si>
    <t>Mujeres</t>
  </si>
  <si>
    <t xml:space="preserve">PERSONAS CON DISCAPACIDAD POR GRUPOS DE EDAD Y GÉNERO </t>
  </si>
  <si>
    <t>(Nº Absolutos y proporción por 1.000 habitantes)</t>
  </si>
  <si>
    <t>De 0 a 5 años</t>
  </si>
  <si>
    <t>De 6 A 17 años</t>
  </si>
  <si>
    <t>De 18 a 44 años</t>
  </si>
  <si>
    <t>De 45 a 64 años</t>
  </si>
  <si>
    <t>De 65 y más años</t>
  </si>
  <si>
    <t>PERSONAS CON DISCAPACIDAD POR GRUPOS DE EDAD Y GÉNERO MENORES DE 65 AÑOS</t>
  </si>
  <si>
    <t xml:space="preserve">PERSONAS CON DISCAPACIDAD Y POBLACIÓN POR AREAS DE SERVICIOS SOCIALES  </t>
  </si>
  <si>
    <t>(Nº Absolutos y Proporción por mil habitantes area)</t>
  </si>
  <si>
    <t>AREAS</t>
  </si>
  <si>
    <t>POBLACIÓN CON DISCAPACIDAD</t>
  </si>
  <si>
    <t>% PcD AREA</t>
  </si>
  <si>
    <t>NORTE</t>
  </si>
  <si>
    <t>OESTE</t>
  </si>
  <si>
    <t>SUR</t>
  </si>
  <si>
    <t>ESTE</t>
  </si>
  <si>
    <t>MADRID</t>
  </si>
  <si>
    <t>DISCAPACIDAD FÍSICA</t>
  </si>
  <si>
    <t>DISCAPACIDAD PSÍQUICA</t>
  </si>
  <si>
    <t>DISCAPACIDAD SENSORIAL</t>
  </si>
  <si>
    <t>FÍSICA</t>
  </si>
  <si>
    <t>H</t>
  </si>
  <si>
    <t>M</t>
  </si>
  <si>
    <t>De 16 a 24 años</t>
  </si>
  <si>
    <t>De 25 a 44 años</t>
  </si>
  <si>
    <t>HOMBRES</t>
  </si>
  <si>
    <t>MUJERES</t>
  </si>
  <si>
    <t>Subtotal</t>
  </si>
  <si>
    <t>De 6 a 17 años</t>
  </si>
  <si>
    <t>De 33 a 64</t>
  </si>
  <si>
    <t>De 65 a 74</t>
  </si>
  <si>
    <t>Más de 75</t>
  </si>
  <si>
    <t>De 65 y mas años</t>
  </si>
  <si>
    <t>PSÍQUICA</t>
  </si>
  <si>
    <t xml:space="preserve"> 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</si>
  <si>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</si>
  <si>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</si>
  <si>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</si>
  <si>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</si>
  <si>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</si>
  <si>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</si>
  <si>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</si>
  <si>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</si>
  <si>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</si>
  <si>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ARANJUEZ</t>
  </si>
  <si>
    <t>ARGANDA DEL REY</t>
  </si>
  <si>
    <t>ARROYOMOLINOS</t>
  </si>
  <si>
    <t>BECERRIL DE LA SIERRA</t>
  </si>
  <si>
    <t>BELMONTE DE TAJO</t>
  </si>
  <si>
    <t>BOADILLA DEL MONTE</t>
  </si>
  <si>
    <t>BOALO (EL)</t>
  </si>
  <si>
    <t>BREA DE TAJO</t>
  </si>
  <si>
    <t>BRUNETE</t>
  </si>
  <si>
    <t>BUITRAGO DEL LOZOYA</t>
  </si>
  <si>
    <t>BUSTARVIEJO</t>
  </si>
  <si>
    <t>CABRERA (LA)</t>
  </si>
  <si>
    <t>CADALSO DE LOS VIDRIOS</t>
  </si>
  <si>
    <t>CAMARMA DE ESTERUELAS</t>
  </si>
  <si>
    <t>CAMPO REAL</t>
  </si>
  <si>
    <t>CASARRUBUELOS</t>
  </si>
  <si>
    <t>CENICIENTOS</t>
  </si>
  <si>
    <t>CERCEDILLA</t>
  </si>
  <si>
    <t>CHINCHON</t>
  </si>
  <si>
    <t>CIEMPOZUELOS</t>
  </si>
  <si>
    <t>COLLADO MEDIANO</t>
  </si>
  <si>
    <t>COLLADO VILLALBA</t>
  </si>
  <si>
    <t>COLMENAR DE OREJA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</si>
  <si>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</si>
  <si>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</si>
  <si>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</si>
  <si>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</si>
  <si>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</si>
  <si>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</si>
  <si>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</si>
  <si>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</si>
  <si>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</si>
  <si>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</si>
  <si>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</si>
  <si>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</si>
  <si>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GALAPAGAR</t>
  </si>
  <si>
    <t>GARGANTILLA DEL LOZOYA Y PINILLA DE BUITRAGO</t>
  </si>
  <si>
    <t>GASCONES</t>
  </si>
  <si>
    <t>GETAFE</t>
  </si>
  <si>
    <t>GUADALIX DE LA SIERRA</t>
  </si>
  <si>
    <t>GUADARRAMA</t>
  </si>
  <si>
    <t>HORCAJO DE LA SIERRA</t>
  </si>
  <si>
    <t>HOYO DE MANZANARES</t>
  </si>
  <si>
    <t>HUMANES DE MADRID</t>
  </si>
  <si>
    <t>LEGANES</t>
  </si>
  <si>
    <t>LOECHES</t>
  </si>
  <si>
    <t>LOZOYUELA-NAVAS-SIETEIGLESIAS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</si>
  <si>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</si>
  <si>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</si>
  <si>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</si>
  <si>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</si>
  <si>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</si>
  <si>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</si>
  <si>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</si>
  <si>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MORALEJA DE ENMEDIO</t>
  </si>
  <si>
    <t>MORALZARZAL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</si>
  <si>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</si>
  <si>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</si>
  <si>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</si>
  <si>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</si>
  <si>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</si>
  <si>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</si>
  <si>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</si>
  <si>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ORUSCO DE TAJUÑA</t>
  </si>
  <si>
    <t>PARACUELLOS DE JARAMA</t>
  </si>
  <si>
    <t>PARLA</t>
  </si>
  <si>
    <t>PEDREZUELA</t>
  </si>
  <si>
    <t>PELAYOS DE LA PRESA</t>
  </si>
  <si>
    <t>PERALES DE TAJU/A</t>
  </si>
  <si>
    <t>PINTO</t>
  </si>
  <si>
    <t>POZUELO DE ALARCON</t>
  </si>
  <si>
    <t>POZUELO DEL REY</t>
  </si>
  <si>
    <t>QUIJORNA</t>
  </si>
  <si>
    <t>RASCAFRIA</t>
  </si>
  <si>
    <t>RIBATEJADA</t>
  </si>
  <si>
    <t>RIVAS-VACIAMADRID</t>
  </si>
  <si>
    <t>ROBLEDO DE CHAVELA</t>
  </si>
  <si>
    <t>ROZAS DE MADRID (LAS)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</si>
  <si>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</si>
  <si>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</si>
  <si>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</si>
  <si>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</si>
  <si>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</si>
  <si>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</si>
  <si>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</si>
  <si>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</si>
  <si>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</si>
  <si>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SERRANILLOS DEL VALLE</t>
  </si>
  <si>
    <t>SEVILLA LA NUEVA</t>
  </si>
  <si>
    <t>SOTO DEL REAL</t>
  </si>
  <si>
    <t>TALAMANCA DE JARAMA</t>
  </si>
  <si>
    <t>TIELMES</t>
  </si>
  <si>
    <t>TORREJON DE ARDOZ</t>
  </si>
  <si>
    <t>TORREJON DE LA CALZADA</t>
  </si>
  <si>
    <t>TORREJON DE VELASCO</t>
  </si>
  <si>
    <t>TORRELAGUNA</t>
  </si>
  <si>
    <t>TORRELODONES</t>
  </si>
  <si>
    <t>TORRES DE LA ALAMEDA</t>
  </si>
  <si>
    <t>TRES CANTOS</t>
  </si>
  <si>
    <t>VALDARACETE</t>
  </si>
  <si>
    <t>VALDELAGUNA</t>
  </si>
  <si>
    <t>VALDEMANCO</t>
  </si>
  <si>
    <t>VALDEMORILLO</t>
  </si>
  <si>
    <t>VALDEMORO</t>
  </si>
  <si>
    <t>VALDEOLMOS-ALALPARDO</t>
  </si>
  <si>
    <t>VALDETORRES DE JARAMA</t>
  </si>
  <si>
    <t>VALDILECHA</t>
  </si>
  <si>
    <t>VALVERDE DE ALCALA</t>
  </si>
  <si>
    <t>VELILLA DE SAN ANTONIO</t>
  </si>
  <si>
    <t>VELLON (EL)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</si>
  <si>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</si>
  <si>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</si>
  <si>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</si>
  <si>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</si>
  <si>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</si>
  <si>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</si>
  <si>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PERALES</t>
  </si>
  <si>
    <t>VILLANUEVA DEL PARDILLO</t>
  </si>
  <si>
    <t>VILLAR DEL OLMO</t>
  </si>
  <si>
    <t>VILLAREJO DE SALVANES</t>
  </si>
  <si>
    <t>VILLAVICIOSA DE ODON</t>
  </si>
  <si>
    <t>ZARZALEJO</t>
  </si>
  <si>
    <t>De 65 y más</t>
  </si>
  <si>
    <t>TOTAL PcD</t>
  </si>
  <si>
    <t>ACEBEDA (LA)</t>
  </si>
  <si>
    <t>AMBITE</t>
  </si>
  <si>
    <t>ANCHUELO</t>
  </si>
  <si>
    <t>ATAZAR (EL)</t>
  </si>
  <si>
    <t>BATRES</t>
  </si>
  <si>
    <t>BERRUECO (EL)</t>
  </si>
  <si>
    <t>BERZOSA DEL LOZOYA</t>
  </si>
  <si>
    <t>BRAOJOS</t>
  </si>
  <si>
    <t>CABANILLAS DE LA SIERRA</t>
  </si>
  <si>
    <t>CANENCIA</t>
  </si>
  <si>
    <t>CERVERA DE BUITRAGO</t>
  </si>
  <si>
    <t>CHAPINERIA</t>
  </si>
  <si>
    <t>COLMENAR DEL ARROYO</t>
  </si>
  <si>
    <t>GARGANTA DE LOS MONTES</t>
  </si>
  <si>
    <t>HORCAJUELO DE LA SIERRA</t>
  </si>
  <si>
    <t>LOZOYA</t>
  </si>
  <si>
    <t>MADARCOS</t>
  </si>
  <si>
    <t>MONTEJO DE LA SIERRA</t>
  </si>
  <si>
    <t>OLMEDA DE LAS FUENTES</t>
  </si>
  <si>
    <t>PATONES</t>
  </si>
  <si>
    <t>PEZUELA DE LAS TORRES</t>
  </si>
  <si>
    <t>PINILLA DEL VALLE</t>
  </si>
  <si>
    <t>PRADENA DEL RINCON</t>
  </si>
  <si>
    <t>PUEBLA DE LA SIERRA</t>
  </si>
  <si>
    <t>PUENTES VIEJAS</t>
  </si>
  <si>
    <t>ROBLEDILLO DE LA JARA</t>
  </si>
  <si>
    <t>ROBREGORDO</t>
  </si>
  <si>
    <t>ROZAS DE PUERTO REAL</t>
  </si>
  <si>
    <t>SERNA DEL MONTE (LA)</t>
  </si>
  <si>
    <t>TITULCIA</t>
  </si>
  <si>
    <t>TORREMOCHA DE JARAMA</t>
  </si>
  <si>
    <t>VALDEAVERO</t>
  </si>
  <si>
    <t>VALDEMAQUEDA</t>
  </si>
  <si>
    <t>VALDEPIELAGOS</t>
  </si>
  <si>
    <t>VENTURADA</t>
  </si>
  <si>
    <t>VILLAVIEJA DEL LOZOYA</t>
  </si>
  <si>
    <t>VILLANUEVA DE LA CA/ADA</t>
  </si>
  <si>
    <t>Prop x 1.000 Hab</t>
  </si>
  <si>
    <t>POBLACIÓN</t>
  </si>
  <si>
    <t>0 a 64 años</t>
  </si>
  <si>
    <t>1.000 HAB</t>
  </si>
  <si>
    <t>Prop. Por</t>
  </si>
  <si>
    <t>E.MENTAL</t>
  </si>
  <si>
    <t>INTELECT</t>
  </si>
  <si>
    <t>SENSOR.</t>
  </si>
  <si>
    <t>TABLA 1</t>
  </si>
  <si>
    <t>TABLA 4</t>
  </si>
  <si>
    <t>TABLA 5</t>
  </si>
  <si>
    <t>TABLA 6</t>
  </si>
  <si>
    <t>TABLA 7</t>
  </si>
  <si>
    <t>TABLA 8</t>
  </si>
  <si>
    <t>TABLA 9</t>
  </si>
  <si>
    <t>TABLA 11</t>
  </si>
  <si>
    <t>TABLA 12</t>
  </si>
  <si>
    <t>TABLA 13</t>
  </si>
  <si>
    <t>TABLA 14</t>
  </si>
  <si>
    <t>TABLA 15</t>
  </si>
  <si>
    <t>SOMOSIERRA</t>
  </si>
  <si>
    <t>PERSONAS CON DISCAPACIDAD EN EDAD LABORAL SEGÚN TIPOLOGÍA, GRUPOS DE EDAD Y GÉNERO (DE 16 A 64 AÑOS)</t>
  </si>
  <si>
    <t>Más de 74</t>
  </si>
  <si>
    <t>TABLA 10</t>
  </si>
  <si>
    <t>REDUE/A</t>
  </si>
  <si>
    <t>TABLA 2</t>
  </si>
  <si>
    <t>OCULTAR</t>
  </si>
  <si>
    <t>PERSONAS CON DISCAPACIDAD SEGÚN GRADO DE DISCAPACIDAD Y GRUPOS DE EDAD</t>
  </si>
  <si>
    <t>PERSONAS CON DISCAPACIDAD MENORES 65 AÑOS SEGÚN GRADO DE DISCAPACIDAD Y GÉNERO</t>
  </si>
  <si>
    <t>PERSONAS CON DISCAPACIDAD SEGÚN GRADO DE DISCAPACIDAD Y TIPOLOGÍA</t>
  </si>
  <si>
    <t>PERSONAS CON DISCAPACIDAD MENORES DE 65 AÑOS SEGÚN GRADO DE DISCAPACIDAD Y TIPOLOGÍA</t>
  </si>
  <si>
    <t>PERSONAS CON DISCAPACIDAD MENORES 65 AÑOS SEGÚN GRADO DE DISCAPACIDAD, TIPOLOGÍA Y GÉNERO</t>
  </si>
  <si>
    <t>SEXOSO</t>
  </si>
  <si>
    <t>CuentaDeSEXOSO</t>
  </si>
  <si>
    <t>Fuente: Base de Datos del Reconocimiento del Grado de  Discapacidad a 31 diciembre del 2012</t>
  </si>
  <si>
    <t>LITERAL MUNICIPIO</t>
  </si>
  <si>
    <t>FUENTIDUE/A DE TAJO</t>
  </si>
  <si>
    <t>GRI/ON</t>
  </si>
  <si>
    <t>MORATA DE TAJU/A</t>
  </si>
  <si>
    <t>NAVARREDONDA Y SAN MAMÉS</t>
  </si>
  <si>
    <t>PI/UECAR-GANDULLAS</t>
  </si>
  <si>
    <t>F-PS-SENS</t>
  </si>
  <si>
    <t>CARABA/A</t>
  </si>
  <si>
    <t>COBE/A</t>
  </si>
  <si>
    <t>TABLA 3</t>
  </si>
  <si>
    <t>PERSONAS CON DISCAPACIDAD SEGÚN GÉNERO (Nº Absolutos  y porcentajes verticales)</t>
  </si>
  <si>
    <t>TIPOLOGIA</t>
  </si>
  <si>
    <t>CuentaDeTIPOLOGIA</t>
  </si>
  <si>
    <t>Fuente: Base de Datos del Reconocimiento del Grado de  Discapacidad a 31 diciembre del 2014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</si>
  <si>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</si>
  <si>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</si>
  <si>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</si>
  <si>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</si>
  <si>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</si>
  <si>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</si>
  <si>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</si>
  <si>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</si>
  <si>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</si>
  <si>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</si>
  <si>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</si>
  <si>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</si>
  <si>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</si>
  <si>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</si>
  <si>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</si>
  <si>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 xml:space="preserve">Atazar (El)  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</si>
  <si>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</si>
  <si>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</si>
  <si>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</si>
  <si>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</si>
  <si>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</si>
  <si>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</si>
  <si>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</si>
  <si>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</si>
  <si>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</si>
  <si>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</si>
  <si>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</si>
  <si>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</si>
  <si>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</si>
  <si>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</si>
  <si>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</si>
  <si>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</si>
  <si>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</si>
  <si>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</si>
  <si>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</si>
  <si>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</si>
  <si>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</si>
  <si>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</si>
  <si>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</si>
  <si>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</si>
  <si>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</si>
  <si>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</si>
  <si>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</si>
  <si>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</si>
  <si>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</si>
  <si>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</si>
  <si>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</si>
  <si>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</si>
  <si>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</si>
  <si>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</si>
  <si>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</si>
  <si>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</si>
  <si>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</si>
  <si>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</si>
  <si>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 xml:space="preserve">Estremera 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</si>
  <si>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</si>
  <si>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</si>
  <si>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</si>
  <si>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</si>
  <si>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</si>
  <si>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</si>
  <si>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</si>
  <si>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</si>
  <si>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</si>
  <si>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</si>
  <si>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</si>
  <si>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</si>
  <si>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</si>
  <si>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</si>
  <si>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</si>
  <si>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</si>
  <si>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</si>
  <si>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</si>
  <si>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</si>
  <si>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</si>
  <si>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</si>
  <si>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 xml:space="preserve">Lozoyuela-Navas-Sieteiglesias 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</si>
  <si>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</si>
  <si>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</si>
  <si>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</si>
  <si>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</si>
  <si>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</si>
  <si>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</si>
  <si>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</si>
  <si>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</si>
  <si>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</si>
  <si>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</si>
  <si>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</si>
  <si>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</si>
  <si>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</si>
  <si>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</si>
  <si>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 xml:space="preserve">Navacerrada 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</si>
  <si>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</si>
  <si>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</si>
  <si>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</si>
  <si>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</si>
  <si>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</si>
  <si>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</si>
  <si>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</si>
  <si>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</si>
  <si>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</si>
  <si>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</si>
  <si>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</si>
  <si>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</si>
  <si>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</si>
  <si>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</si>
  <si>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</si>
  <si>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</si>
  <si>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</si>
  <si>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</si>
  <si>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</si>
  <si>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 xml:space="preserve">Pozuelo del Rey </t>
  </si>
  <si>
    <t>Prádena del Rincón</t>
  </si>
  <si>
    <t>Puebla de la Sierra</t>
  </si>
  <si>
    <t xml:space="preserve">Puentes Viejas </t>
  </si>
  <si>
    <t>Quijorna</t>
  </si>
  <si>
    <t xml:space="preserve">Rascafría 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</si>
  <si>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</si>
  <si>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</si>
  <si>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</si>
  <si>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</si>
  <si>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</si>
  <si>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</si>
  <si>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</si>
  <si>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</si>
  <si>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 Guadalix</t>
  </si>
  <si>
    <t>San Fernando de Henares</t>
  </si>
  <si>
    <t>San Lorenzo del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</si>
  <si>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</si>
  <si>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</si>
  <si>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</si>
  <si>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</si>
  <si>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</si>
  <si>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</si>
  <si>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</si>
  <si>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</si>
  <si>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</si>
  <si>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</si>
  <si>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 xml:space="preserve">Soto del Real 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</si>
  <si>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</si>
  <si>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</si>
  <si>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</si>
  <si>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</si>
  <si>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</si>
  <si>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</si>
  <si>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</si>
  <si>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</si>
  <si>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</si>
  <si>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</si>
  <si>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 xml:space="preserve">Tres Cantos 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</si>
  <si>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</si>
  <si>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</si>
  <si>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</si>
  <si>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</si>
  <si>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</si>
  <si>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</si>
  <si>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</si>
  <si>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</si>
  <si>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</si>
  <si>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</si>
  <si>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</si>
  <si>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</si>
  <si>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</si>
  <si>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</si>
  <si>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</si>
  <si>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</si>
  <si>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</si>
  <si>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</si>
  <si>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</si>
  <si>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</si>
  <si>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</si>
  <si>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</si>
  <si>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</si>
  <si>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</si>
  <si>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</si>
  <si>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</si>
  <si>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</si>
  <si>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</si>
  <si>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</si>
  <si>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 xml:space="preserve">PERSONAS CON DISCAPACIDAD MAYORES Y MENORES DE 65 AÑOS POR MUNICIPIOS </t>
  </si>
  <si>
    <t>PERSONAS CON DISCAPACIDAD POR MUNICIPIOS Y TIPOLOGÍA</t>
  </si>
  <si>
    <t>EVOLUCIÓN DEL NÚMERO DE PERSONAS CON DISCAPACIDAD SEGÚN TIPOLOGÍA</t>
  </si>
  <si>
    <t xml:space="preserve">Fuente: Bases de Datos del Reconocimiento del Grado de  Discapacidad </t>
  </si>
  <si>
    <t>Dirección General de Servicios Sociales.  Consejería de Asuntos Sociales de la Comunidad de Madrid</t>
  </si>
  <si>
    <t>Fuente: Base de Datos del Reconocimiento del Grado de  Discapacidad a 31 diciembre de 2014</t>
  </si>
  <si>
    <t>Fuente: Base de Datos del Reconocimiento del Grado de  Discapacidad  a 31 de diciembre de 2014</t>
  </si>
  <si>
    <t>Dirección General de Servicios Sociales. Consejería de Asuntos Sociales de la Comunidad de Madrid</t>
  </si>
  <si>
    <t>Padrón de habitantes a 1 de enero de 2014. Insituto Nacional de Estadística</t>
  </si>
  <si>
    <t xml:space="preserve">Fuentes: Base de datos del Reconocimiento del Grado de Discapacidad a 31 diciembre de 2014 </t>
  </si>
  <si>
    <t>Fuente: Base de Datos del Grado de Reconocimiento de Discapacidad a 31 diciembre de 2014</t>
  </si>
  <si>
    <t>Fuente: Base de Datos del Reconocimiento del Grado de  Discapacidad a 31 de diciembre de 2014</t>
  </si>
  <si>
    <t xml:space="preserve">Fuente: Base de Datos del Reconocimiento del Grado de  Discapacidad a 31 diciembre de 2014 </t>
  </si>
  <si>
    <t>PERSONAS CON DISCAPACIDAD  SEGÚN MUNICIPIOS, TIPOLOGÍA Y GÉNERO</t>
  </si>
  <si>
    <t>DATOS ESTADÍSTICOS DE PERSONAS CON DISCAPACIDAD EN LA COMUNIDAD DE MADRID EN 2014</t>
  </si>
  <si>
    <t>INDICADORES DE EVOLUCIÓN DEL NÚMERO DE PERSONAS CON DISCAPACIDAD</t>
  </si>
  <si>
    <t>CARACTERÍSTICAS SOCIODEMOGRÁFICAS</t>
  </si>
  <si>
    <t>TABLA  2</t>
  </si>
  <si>
    <t>AREAS DE SERVICIOS SOCIALES</t>
  </si>
  <si>
    <t>PERSONAS CON DISCAPACIDAD SEGÚN GRADO Y TIPOLOGÍA</t>
  </si>
  <si>
    <t>PERSONAS CON DISCAPACIDAD POR MUNICIPIOS</t>
  </si>
  <si>
    <t>EVOLUCIÓN DEL NÚMERO DE PERSONAS CON DISCAPACIDAD 2004-2014 SEGÚN TIPOLOGIA</t>
  </si>
  <si>
    <t>PERSONAS CON DISCAPACIDAD SEGÚN GÉNERO</t>
  </si>
  <si>
    <t>PESONAS CON DISCAPACIDAD POR GRUPOS DE EDAD Y GENÉRO</t>
  </si>
  <si>
    <t xml:space="preserve">PERSONAS CON DISCAPACIDAD POR GRUPOS DE EDAD Y GÉNERO MENORES DE 65 AÑOS </t>
  </si>
  <si>
    <t xml:space="preserve">PERSONAS CON DISCAPACIDAD Y POBLACIONES POR ÁREAS DE SERVICIOS SOCIALES </t>
  </si>
  <si>
    <t>PERSONAS CON DISCAPACIDAD MENORES DE 65 AÑOS SEGÚN GRADO DE DISCAPACIDAD Y GÉNERO</t>
  </si>
  <si>
    <t>PERSONAS CON DISCAPACIDAD MENORES DE 65 AÑOS SEGÚN GRADO DE DISCAPACIDAD Y GRUPOS DE EDAD</t>
  </si>
  <si>
    <t xml:space="preserve">PERSONAS CON DISCAPACIDAD SEGÚN GRADO DE DISCAPACIDAD Y TIPOLOGÍA </t>
  </si>
  <si>
    <t>PESONAS CON DISCAPACIDAD MENORES DE 65 AÑOS SEGÚN GRADO DE DISCAPACIDAD, TIPOLOGÍA Y GÉNERO</t>
  </si>
  <si>
    <t xml:space="preserve">PERSONAS CON DISCAPACIDAD SEGÚN MUNICIPIOS Y TIPOLOGÍA </t>
  </si>
  <si>
    <t>PERSONAS CON DISCAPACIDAD SEGÚN MUNICIPIOS, TIPOLOGÍA Y GÉNERO</t>
  </si>
  <si>
    <t>Volver al índice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</si>
</sst>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.0"/>
    <numFmt numFmtId="166" formatCode="0.0"/>
    <numFmt numFmtId="167" formatCode="_-* #,##0.0\ _€_-;\-* #,##0.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-* #,##0.0\ &quot;€&quot;_-;\-* #,##0.0\ &quot;€&quot;_-;_-* &quot;-&quot;??\ &quot;€&quot;_-;_-@_-"/>
    <numFmt numFmtId="182" formatCode="_-* #,##0\ &quot;€&quot;_-;\-* #,##0\ &quot;€&quot;_-;_-* &quot;-&quot;??\ &quot;€&quot;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9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8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8"/>
      <name val="Arial"/>
      <family val="2"/>
    </font>
    <font>
      <b/>
      <sz val="9"/>
      <color indexed="8"/>
      <name val="Comic Sans MS"/>
      <family val="4"/>
    </font>
    <font>
      <sz val="11"/>
      <color indexed="8"/>
      <name val="Comic Sans MS"/>
      <family val="4"/>
    </font>
    <font>
      <sz val="8"/>
      <color indexed="58"/>
      <name val="Arial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mic Sans MS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ck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411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5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10" fillId="0" borderId="18" xfId="0" applyNumberFormat="1" applyFont="1" applyBorder="1" applyAlignment="1">
      <alignment horizontal="center"/>
    </xf>
    <xf numFmtId="0" fontId="11" fillId="0" borderId="0" xfId="132" applyFont="1" applyFill="1" applyBorder="1" applyAlignment="1">
      <alignment horizontal="center"/>
      <protection/>
    </xf>
    <xf numFmtId="3" fontId="10" fillId="0" borderId="19" xfId="0" applyNumberFormat="1" applyFont="1" applyBorder="1" applyAlignment="1">
      <alignment horizontal="center"/>
    </xf>
    <xf numFmtId="3" fontId="10" fillId="34" borderId="20" xfId="0" applyNumberFormat="1" applyFont="1" applyFill="1" applyBorder="1" applyAlignment="1">
      <alignment horizontal="center"/>
    </xf>
    <xf numFmtId="3" fontId="10" fillId="34" borderId="2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3" fontId="3" fillId="34" borderId="23" xfId="0" applyNumberFormat="1" applyFont="1" applyFill="1" applyBorder="1" applyAlignment="1">
      <alignment horizontal="center"/>
    </xf>
    <xf numFmtId="165" fontId="3" fillId="34" borderId="24" xfId="0" applyNumberFormat="1" applyFont="1" applyFill="1" applyBorder="1" applyAlignment="1">
      <alignment horizontal="center"/>
    </xf>
    <xf numFmtId="165" fontId="3" fillId="34" borderId="25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34" borderId="26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4" fillId="35" borderId="0" xfId="0" applyNumberFormat="1" applyFont="1" applyFill="1" applyAlignment="1">
      <alignment/>
    </xf>
    <xf numFmtId="3" fontId="5" fillId="33" borderId="27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34" borderId="3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3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" fontId="3" fillId="34" borderId="23" xfId="0" applyNumberFormat="1" applyFont="1" applyFill="1" applyBorder="1" applyAlignment="1">
      <alignment horizontal="center"/>
    </xf>
    <xf numFmtId="3" fontId="5" fillId="33" borderId="37" xfId="0" applyNumberFormat="1" applyFont="1" applyFill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/>
    </xf>
    <xf numFmtId="3" fontId="5" fillId="0" borderId="39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3" fillId="36" borderId="42" xfId="0" applyNumberFormat="1" applyFont="1" applyFill="1" applyBorder="1" applyAlignment="1">
      <alignment horizontal="center"/>
    </xf>
    <xf numFmtId="3" fontId="0" fillId="36" borderId="0" xfId="0" applyNumberFormat="1" applyFill="1" applyAlignment="1">
      <alignment horizontal="center"/>
    </xf>
    <xf numFmtId="3" fontId="3" fillId="36" borderId="23" xfId="0" applyNumberFormat="1" applyFont="1" applyFill="1" applyBorder="1" applyAlignment="1">
      <alignment horizontal="center"/>
    </xf>
    <xf numFmtId="3" fontId="3" fillId="36" borderId="43" xfId="0" applyNumberFormat="1" applyFont="1" applyFill="1" applyBorder="1" applyAlignment="1">
      <alignment horizontal="center"/>
    </xf>
    <xf numFmtId="3" fontId="3" fillId="36" borderId="44" xfId="0" applyNumberFormat="1" applyFont="1" applyFill="1" applyBorder="1" applyAlignment="1">
      <alignment horizontal="center"/>
    </xf>
    <xf numFmtId="3" fontId="3" fillId="36" borderId="45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11" fillId="0" borderId="40" xfId="132" applyNumberFormat="1" applyFont="1" applyFill="1" applyBorder="1" applyAlignment="1">
      <alignment horizontal="center" wrapText="1"/>
      <protection/>
    </xf>
    <xf numFmtId="3" fontId="9" fillId="0" borderId="4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5" fillId="34" borderId="3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3" borderId="52" xfId="132" applyFont="1" applyFill="1" applyBorder="1" applyAlignment="1">
      <alignment horizontal="center" vertical="center"/>
      <protection/>
    </xf>
    <xf numFmtId="0" fontId="16" fillId="0" borderId="34" xfId="132" applyFont="1" applyFill="1" applyBorder="1" applyAlignment="1">
      <alignment horizontal="center" vertical="center" wrapText="1"/>
      <protection/>
    </xf>
    <xf numFmtId="166" fontId="4" fillId="0" borderId="14" xfId="0" applyNumberFormat="1" applyFont="1" applyBorder="1" applyAlignment="1">
      <alignment horizontal="center" vertical="center"/>
    </xf>
    <xf numFmtId="0" fontId="16" fillId="0" borderId="13" xfId="132" applyFont="1" applyFill="1" applyBorder="1" applyAlignment="1">
      <alignment horizontal="center" vertical="center" wrapText="1"/>
      <protection/>
    </xf>
    <xf numFmtId="0" fontId="16" fillId="37" borderId="15" xfId="13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" fillId="0" borderId="53" xfId="134" applyFont="1" applyFill="1" applyBorder="1" applyAlignment="1">
      <alignment wrapText="1"/>
      <protection/>
    </xf>
    <xf numFmtId="0" fontId="1" fillId="0" borderId="53" xfId="134" applyFont="1" applyFill="1" applyBorder="1" applyAlignment="1">
      <alignment horizontal="right" wrapText="1"/>
      <protection/>
    </xf>
    <xf numFmtId="0" fontId="1" fillId="38" borderId="54" xfId="131" applyFont="1" applyFill="1" applyBorder="1" applyAlignment="1">
      <alignment horizontal="center"/>
      <protection/>
    </xf>
    <xf numFmtId="0" fontId="1" fillId="0" borderId="53" xfId="131" applyFont="1" applyFill="1" applyBorder="1" applyAlignment="1">
      <alignment wrapText="1"/>
      <protection/>
    </xf>
    <xf numFmtId="0" fontId="1" fillId="0" borderId="53" xfId="131" applyFont="1" applyFill="1" applyBorder="1" applyAlignment="1">
      <alignment horizontal="right" wrapText="1"/>
      <protection/>
    </xf>
    <xf numFmtId="3" fontId="2" fillId="0" borderId="5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166" fontId="6" fillId="33" borderId="56" xfId="0" applyNumberFormat="1" applyFont="1" applyFill="1" applyBorder="1" applyAlignment="1">
      <alignment horizontal="center" vertical="center"/>
    </xf>
    <xf numFmtId="166" fontId="6" fillId="33" borderId="57" xfId="0" applyNumberFormat="1" applyFont="1" applyFill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166" fontId="6" fillId="33" borderId="59" xfId="0" applyNumberFormat="1" applyFont="1" applyFill="1" applyBorder="1" applyAlignment="1">
      <alignment horizontal="center" vertical="center"/>
    </xf>
    <xf numFmtId="3" fontId="6" fillId="34" borderId="6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/>
    </xf>
    <xf numFmtId="166" fontId="5" fillId="0" borderId="59" xfId="0" applyNumberFormat="1" applyFont="1" applyFill="1" applyBorder="1" applyAlignment="1">
      <alignment horizontal="center"/>
    </xf>
    <xf numFmtId="3" fontId="5" fillId="39" borderId="29" xfId="0" applyNumberFormat="1" applyFont="1" applyFill="1" applyBorder="1" applyAlignment="1">
      <alignment horizontal="center"/>
    </xf>
    <xf numFmtId="3" fontId="5" fillId="34" borderId="61" xfId="0" applyNumberFormat="1" applyFont="1" applyFill="1" applyBorder="1" applyAlignment="1">
      <alignment horizontal="center"/>
    </xf>
    <xf numFmtId="3" fontId="5" fillId="40" borderId="61" xfId="0" applyNumberFormat="1" applyFont="1" applyFill="1" applyBorder="1" applyAlignment="1">
      <alignment horizontal="center"/>
    </xf>
    <xf numFmtId="0" fontId="1" fillId="38" borderId="54" xfId="126" applyFont="1" applyFill="1" applyBorder="1" applyAlignment="1">
      <alignment horizontal="center"/>
      <protection/>
    </xf>
    <xf numFmtId="0" fontId="1" fillId="0" borderId="53" xfId="126" applyFont="1" applyFill="1" applyBorder="1" applyAlignment="1">
      <alignment wrapText="1"/>
      <protection/>
    </xf>
    <xf numFmtId="0" fontId="1" fillId="0" borderId="53" xfId="126" applyFont="1" applyFill="1" applyBorder="1" applyAlignment="1">
      <alignment horizontal="right" wrapText="1"/>
      <protection/>
    </xf>
    <xf numFmtId="0" fontId="25" fillId="0" borderId="53" xfId="126" applyFont="1" applyFill="1" applyBorder="1" applyAlignment="1">
      <alignment horizontal="right" wrapText="1"/>
      <protection/>
    </xf>
    <xf numFmtId="0" fontId="1" fillId="38" borderId="0" xfId="126" applyFont="1" applyFill="1" applyBorder="1" applyAlignment="1">
      <alignment horizontal="center"/>
      <protection/>
    </xf>
    <xf numFmtId="0" fontId="1" fillId="0" borderId="0" xfId="126" applyFont="1" applyFill="1" applyBorder="1" applyAlignment="1">
      <alignment wrapText="1"/>
      <protection/>
    </xf>
    <xf numFmtId="3" fontId="6" fillId="0" borderId="62" xfId="0" applyNumberFormat="1" applyFont="1" applyFill="1" applyBorder="1" applyAlignment="1">
      <alignment horizontal="center" vertical="center"/>
    </xf>
    <xf numFmtId="3" fontId="6" fillId="39" borderId="6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63" xfId="0" applyFont="1" applyFill="1" applyBorder="1" applyAlignment="1">
      <alignment horizontal="center" vertical="center"/>
    </xf>
    <xf numFmtId="1" fontId="5" fillId="34" borderId="64" xfId="0" applyNumberFormat="1" applyFont="1" applyFill="1" applyBorder="1" applyAlignment="1">
      <alignment horizontal="center" vertical="center"/>
    </xf>
    <xf numFmtId="0" fontId="16" fillId="33" borderId="65" xfId="132" applyFont="1" applyFill="1" applyBorder="1" applyAlignment="1">
      <alignment horizontal="center" vertical="center"/>
      <protection/>
    </xf>
    <xf numFmtId="3" fontId="4" fillId="0" borderId="32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6" fillId="40" borderId="49" xfId="0" applyNumberFormat="1" applyFont="1" applyFill="1" applyBorder="1" applyAlignment="1">
      <alignment horizontal="center"/>
    </xf>
    <xf numFmtId="177" fontId="12" fillId="0" borderId="13" xfId="48" applyNumberFormat="1" applyFont="1" applyBorder="1" applyAlignment="1">
      <alignment horizontal="center"/>
    </xf>
    <xf numFmtId="177" fontId="22" fillId="0" borderId="53" xfId="48" applyNumberFormat="1" applyFont="1" applyFill="1" applyBorder="1" applyAlignment="1">
      <alignment horizontal="center" wrapText="1"/>
    </xf>
    <xf numFmtId="0" fontId="1" fillId="0" borderId="53" xfId="133" applyFont="1" applyFill="1" applyBorder="1" applyAlignment="1">
      <alignment wrapText="1"/>
      <protection/>
    </xf>
    <xf numFmtId="0" fontId="1" fillId="0" borderId="53" xfId="133" applyFont="1" applyFill="1" applyBorder="1" applyAlignment="1">
      <alignment horizontal="right" wrapText="1"/>
      <protection/>
    </xf>
    <xf numFmtId="3" fontId="3" fillId="0" borderId="14" xfId="0" applyNumberFormat="1" applyFont="1" applyFill="1" applyBorder="1" applyAlignment="1">
      <alignment horizontal="center"/>
    </xf>
    <xf numFmtId="0" fontId="1" fillId="38" borderId="54" xfId="126" applyFont="1" applyFill="1" applyBorder="1" applyAlignment="1">
      <alignment horizontal="center"/>
      <protection/>
    </xf>
    <xf numFmtId="0" fontId="1" fillId="0" borderId="53" xfId="126" applyFont="1" applyFill="1" applyBorder="1" applyAlignment="1">
      <alignment wrapText="1"/>
      <protection/>
    </xf>
    <xf numFmtId="0" fontId="1" fillId="0" borderId="53" xfId="126" applyFont="1" applyFill="1" applyBorder="1" applyAlignment="1">
      <alignment horizontal="right" wrapText="1"/>
      <protection/>
    </xf>
    <xf numFmtId="0" fontId="1" fillId="0" borderId="53" xfId="127" applyFont="1" applyFill="1" applyBorder="1" applyAlignment="1">
      <alignment wrapText="1"/>
      <protection/>
    </xf>
    <xf numFmtId="0" fontId="1" fillId="0" borderId="53" xfId="127" applyFont="1" applyFill="1" applyBorder="1" applyAlignment="1">
      <alignment horizontal="right" wrapText="1"/>
      <protection/>
    </xf>
    <xf numFmtId="3" fontId="65" fillId="0" borderId="0" xfId="73" applyNumberFormat="1" applyFont="1" applyAlignment="1">
      <alignment horizontal="right" vertical="center"/>
      <protection/>
    </xf>
    <xf numFmtId="0" fontId="46" fillId="0" borderId="0" xfId="106">
      <alignment/>
      <protection/>
    </xf>
    <xf numFmtId="0" fontId="46" fillId="0" borderId="0" xfId="60">
      <alignment/>
      <protection/>
    </xf>
    <xf numFmtId="0" fontId="46" fillId="0" borderId="0" xfId="62">
      <alignment/>
      <protection/>
    </xf>
    <xf numFmtId="0" fontId="46" fillId="0" borderId="0" xfId="64">
      <alignment/>
      <protection/>
    </xf>
    <xf numFmtId="0" fontId="46" fillId="0" borderId="0" xfId="66">
      <alignment/>
      <protection/>
    </xf>
    <xf numFmtId="3" fontId="3" fillId="0" borderId="0" xfId="0" applyNumberFormat="1" applyFont="1" applyFill="1" applyAlignment="1">
      <alignment horizontal="right" vertical="center"/>
    </xf>
    <xf numFmtId="3" fontId="0" fillId="0" borderId="66" xfId="0" applyNumberFormat="1" applyBorder="1" applyAlignment="1">
      <alignment horizontal="center"/>
    </xf>
    <xf numFmtId="3" fontId="3" fillId="36" borderId="25" xfId="0" applyNumberFormat="1" applyFont="1" applyFill="1" applyBorder="1" applyAlignment="1">
      <alignment horizontal="center"/>
    </xf>
    <xf numFmtId="0" fontId="21" fillId="0" borderId="62" xfId="126" applyFont="1" applyFill="1" applyBorder="1" applyAlignment="1">
      <alignment horizontal="center" vertical="center" wrapText="1"/>
      <protection/>
    </xf>
    <xf numFmtId="3" fontId="18" fillId="33" borderId="62" xfId="0" applyNumberFormat="1" applyFont="1" applyFill="1" applyBorder="1" applyAlignment="1">
      <alignment horizontal="center" vertical="center"/>
    </xf>
    <xf numFmtId="0" fontId="21" fillId="0" borderId="62" xfId="126" applyFont="1" applyFill="1" applyBorder="1" applyAlignment="1">
      <alignment horizontal="center" wrapText="1"/>
      <protection/>
    </xf>
    <xf numFmtId="3" fontId="5" fillId="0" borderId="62" xfId="0" applyNumberFormat="1" applyFont="1" applyBorder="1" applyAlignment="1">
      <alignment horizontal="center" vertical="center"/>
    </xf>
    <xf numFmtId="3" fontId="5" fillId="41" borderId="62" xfId="0" applyNumberFormat="1" applyFont="1" applyFill="1" applyBorder="1" applyAlignment="1">
      <alignment horizontal="center" vertical="center"/>
    </xf>
    <xf numFmtId="3" fontId="10" fillId="42" borderId="29" xfId="0" applyNumberFormat="1" applyFont="1" applyFill="1" applyBorder="1" applyAlignment="1">
      <alignment horizontal="center"/>
    </xf>
    <xf numFmtId="3" fontId="10" fillId="42" borderId="35" xfId="0" applyNumberFormat="1" applyFont="1" applyFill="1" applyBorder="1" applyAlignment="1">
      <alignment horizontal="center"/>
    </xf>
    <xf numFmtId="0" fontId="1" fillId="0" borderId="53" xfId="128" applyFont="1" applyFill="1" applyBorder="1" applyAlignment="1">
      <alignment wrapText="1"/>
      <protection/>
    </xf>
    <xf numFmtId="0" fontId="1" fillId="0" borderId="53" xfId="128" applyFont="1" applyFill="1" applyBorder="1" applyAlignment="1">
      <alignment horizontal="right" wrapText="1"/>
      <protection/>
    </xf>
    <xf numFmtId="3" fontId="3" fillId="42" borderId="10" xfId="0" applyNumberFormat="1" applyFont="1" applyFill="1" applyBorder="1" applyAlignment="1">
      <alignment horizontal="center"/>
    </xf>
    <xf numFmtId="3" fontId="3" fillId="42" borderId="42" xfId="0" applyNumberFormat="1" applyFont="1" applyFill="1" applyBorder="1" applyAlignment="1">
      <alignment horizontal="center"/>
    </xf>
    <xf numFmtId="3" fontId="3" fillId="42" borderId="11" xfId="0" applyNumberFormat="1" applyFont="1" applyFill="1" applyBorder="1" applyAlignment="1">
      <alignment horizontal="center"/>
    </xf>
    <xf numFmtId="3" fontId="3" fillId="42" borderId="43" xfId="0" applyNumberFormat="1" applyFont="1" applyFill="1" applyBorder="1" applyAlignment="1">
      <alignment horizontal="center"/>
    </xf>
    <xf numFmtId="0" fontId="1" fillId="38" borderId="54" xfId="128" applyFont="1" applyFill="1" applyBorder="1" applyAlignment="1">
      <alignment horizontal="center"/>
      <protection/>
    </xf>
    <xf numFmtId="3" fontId="6" fillId="0" borderId="67" xfId="0" applyNumberFormat="1" applyFont="1" applyFill="1" applyBorder="1" applyAlignment="1">
      <alignment horizontal="center" vertical="center"/>
    </xf>
    <xf numFmtId="3" fontId="18" fillId="33" borderId="22" xfId="0" applyNumberFormat="1" applyFont="1" applyFill="1" applyBorder="1" applyAlignment="1">
      <alignment horizontal="center" vertical="center"/>
    </xf>
    <xf numFmtId="3" fontId="18" fillId="33" borderId="66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/>
    </xf>
    <xf numFmtId="3" fontId="5" fillId="42" borderId="11" xfId="0" applyNumberFormat="1" applyFont="1" applyFill="1" applyBorder="1" applyAlignment="1">
      <alignment horizontal="center"/>
    </xf>
    <xf numFmtId="3" fontId="5" fillId="42" borderId="43" xfId="0" applyNumberFormat="1" applyFont="1" applyFill="1" applyBorder="1" applyAlignment="1">
      <alignment horizontal="center"/>
    </xf>
    <xf numFmtId="0" fontId="5" fillId="42" borderId="23" xfId="0" applyNumberFormat="1" applyFont="1" applyFill="1" applyBorder="1" applyAlignment="1">
      <alignment horizontal="center"/>
    </xf>
    <xf numFmtId="3" fontId="5" fillId="42" borderId="2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68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3" fontId="5" fillId="40" borderId="16" xfId="0" applyNumberFormat="1" applyFont="1" applyFill="1" applyBorder="1" applyAlignment="1">
      <alignment horizontal="center"/>
    </xf>
    <xf numFmtId="165" fontId="3" fillId="34" borderId="23" xfId="0" applyNumberFormat="1" applyFont="1" applyFill="1" applyBorder="1" applyAlignment="1">
      <alignment horizontal="center"/>
    </xf>
    <xf numFmtId="3" fontId="0" fillId="0" borderId="0" xfId="54" applyNumberFormat="1" applyAlignment="1">
      <alignment horizontal="center"/>
      <protection/>
    </xf>
    <xf numFmtId="3" fontId="0" fillId="0" borderId="0" xfId="54" applyNumberFormat="1" applyAlignment="1">
      <alignment horizontal="right"/>
      <protection/>
    </xf>
    <xf numFmtId="3" fontId="7" fillId="0" borderId="0" xfId="54" applyNumberFormat="1" applyFont="1" applyAlignment="1">
      <alignment horizontal="right"/>
      <protection/>
    </xf>
    <xf numFmtId="3" fontId="4" fillId="0" borderId="0" xfId="54" applyNumberFormat="1" applyFont="1" applyAlignment="1">
      <alignment horizontal="center"/>
      <protection/>
    </xf>
    <xf numFmtId="3" fontId="3" fillId="34" borderId="17" xfId="54" applyNumberFormat="1" applyFont="1" applyFill="1" applyBorder="1" applyAlignment="1">
      <alignment horizontal="center"/>
      <protection/>
    </xf>
    <xf numFmtId="3" fontId="3" fillId="34" borderId="16" xfId="54" applyNumberFormat="1" applyFont="1" applyFill="1" applyBorder="1" applyAlignment="1">
      <alignment horizontal="center"/>
      <protection/>
    </xf>
    <xf numFmtId="3" fontId="3" fillId="34" borderId="70" xfId="54" applyNumberFormat="1" applyFont="1" applyFill="1" applyBorder="1" applyAlignment="1">
      <alignment horizontal="center"/>
      <protection/>
    </xf>
    <xf numFmtId="4" fontId="3" fillId="0" borderId="14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5" fontId="12" fillId="0" borderId="14" xfId="54" applyNumberFormat="1" applyFont="1" applyFill="1" applyBorder="1" applyAlignment="1">
      <alignment horizontal="center"/>
      <protection/>
    </xf>
    <xf numFmtId="3" fontId="12" fillId="0" borderId="13" xfId="54" applyNumberFormat="1" applyFont="1" applyBorder="1" applyAlignment="1">
      <alignment horizontal="center"/>
      <protection/>
    </xf>
    <xf numFmtId="3" fontId="3" fillId="0" borderId="32" xfId="54" applyNumberFormat="1" applyFont="1" applyBorder="1" applyAlignment="1">
      <alignment horizontal="center"/>
      <protection/>
    </xf>
    <xf numFmtId="3" fontId="3" fillId="0" borderId="31" xfId="54" applyNumberFormat="1" applyFont="1" applyBorder="1" applyAlignment="1">
      <alignment horizontal="center"/>
      <protection/>
    </xf>
    <xf numFmtId="3" fontId="3" fillId="33" borderId="11" xfId="54" applyNumberFormat="1" applyFont="1" applyFill="1" applyBorder="1" applyAlignment="1">
      <alignment horizontal="center"/>
      <protection/>
    </xf>
    <xf numFmtId="3" fontId="3" fillId="33" borderId="10" xfId="54" applyNumberFormat="1" applyFont="1" applyFill="1" applyBorder="1" applyAlignment="1">
      <alignment horizontal="center"/>
      <protection/>
    </xf>
    <xf numFmtId="3" fontId="12" fillId="0" borderId="0" xfId="54" applyNumberFormat="1" applyFont="1" applyAlignment="1">
      <alignment horizontal="center"/>
      <protection/>
    </xf>
    <xf numFmtId="3" fontId="3" fillId="0" borderId="0" xfId="54" applyNumberFormat="1" applyFont="1" applyAlignment="1">
      <alignment horizontal="center"/>
      <protection/>
    </xf>
    <xf numFmtId="0" fontId="0" fillId="0" borderId="0" xfId="54">
      <alignment/>
      <protection/>
    </xf>
    <xf numFmtId="0" fontId="2" fillId="0" borderId="0" xfId="54" applyFont="1">
      <alignment/>
      <protection/>
    </xf>
    <xf numFmtId="3" fontId="4" fillId="0" borderId="0" xfId="54" applyNumberFormat="1" applyFont="1" applyBorder="1" applyAlignment="1">
      <alignment horizontal="center"/>
      <protection/>
    </xf>
    <xf numFmtId="3" fontId="5" fillId="42" borderId="62" xfId="0" applyNumberFormat="1" applyFont="1" applyFill="1" applyBorder="1" applyAlignment="1">
      <alignment/>
    </xf>
    <xf numFmtId="3" fontId="5" fillId="42" borderId="62" xfId="0" applyNumberFormat="1" applyFont="1" applyFill="1" applyBorder="1" applyAlignment="1">
      <alignment horizontal="center"/>
    </xf>
    <xf numFmtId="3" fontId="5" fillId="42" borderId="25" xfId="0" applyNumberFormat="1" applyFont="1" applyFill="1" applyBorder="1" applyAlignment="1">
      <alignment horizontal="center"/>
    </xf>
    <xf numFmtId="0" fontId="1" fillId="0" borderId="53" xfId="124" applyFont="1" applyFill="1" applyBorder="1" applyAlignment="1">
      <alignment wrapText="1"/>
      <protection/>
    </xf>
    <xf numFmtId="0" fontId="1" fillId="0" borderId="53" xfId="124" applyFont="1" applyFill="1" applyBorder="1" applyAlignment="1">
      <alignment horizontal="right" wrapText="1"/>
      <protection/>
    </xf>
    <xf numFmtId="3" fontId="0" fillId="0" borderId="0" xfId="54" applyNumberFormat="1">
      <alignment/>
      <protection/>
    </xf>
    <xf numFmtId="3" fontId="2" fillId="0" borderId="0" xfId="54" applyNumberFormat="1" applyFont="1">
      <alignment/>
      <protection/>
    </xf>
    <xf numFmtId="3" fontId="0" fillId="0" borderId="0" xfId="54" applyNumberFormat="1" applyBorder="1">
      <alignment/>
      <protection/>
    </xf>
    <xf numFmtId="3" fontId="5" fillId="34" borderId="17" xfId="54" applyNumberFormat="1" applyFont="1" applyFill="1" applyBorder="1" applyAlignment="1">
      <alignment horizontal="center"/>
      <protection/>
    </xf>
    <xf numFmtId="3" fontId="5" fillId="34" borderId="16" xfId="54" applyNumberFormat="1" applyFont="1" applyFill="1" applyBorder="1" applyAlignment="1">
      <alignment horizontal="center"/>
      <protection/>
    </xf>
    <xf numFmtId="3" fontId="5" fillId="0" borderId="14" xfId="54" applyNumberFormat="1" applyFont="1" applyBorder="1" applyAlignment="1">
      <alignment horizontal="center"/>
      <protection/>
    </xf>
    <xf numFmtId="3" fontId="5" fillId="34" borderId="15" xfId="54" applyNumberFormat="1" applyFont="1" applyFill="1" applyBorder="1" applyAlignment="1">
      <alignment horizontal="center"/>
      <protection/>
    </xf>
    <xf numFmtId="165" fontId="4" fillId="0" borderId="14" xfId="54" applyNumberFormat="1" applyFont="1" applyBorder="1" applyAlignment="1">
      <alignment horizontal="center"/>
      <protection/>
    </xf>
    <xf numFmtId="3" fontId="4" fillId="0" borderId="13" xfId="54" applyNumberFormat="1" applyFont="1" applyBorder="1" applyAlignment="1">
      <alignment horizontal="center"/>
      <protection/>
    </xf>
    <xf numFmtId="165" fontId="5" fillId="0" borderId="14" xfId="54" applyNumberFormat="1" applyFont="1" applyBorder="1" applyAlignment="1">
      <alignment horizontal="center"/>
      <protection/>
    </xf>
    <xf numFmtId="3" fontId="5" fillId="0" borderId="13" xfId="54" applyNumberFormat="1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3" fontId="5" fillId="33" borderId="11" xfId="54" applyNumberFormat="1" applyFont="1" applyFill="1" applyBorder="1" applyAlignment="1">
      <alignment horizontal="center"/>
      <protection/>
    </xf>
    <xf numFmtId="3" fontId="5" fillId="33" borderId="10" xfId="54" applyNumberFormat="1" applyFont="1" applyFill="1" applyBorder="1" applyAlignment="1">
      <alignment horizontal="center"/>
      <protection/>
    </xf>
    <xf numFmtId="3" fontId="4" fillId="0" borderId="0" xfId="54" applyNumberFormat="1" applyFont="1" applyBorder="1">
      <alignment/>
      <protection/>
    </xf>
    <xf numFmtId="165" fontId="0" fillId="0" borderId="0" xfId="54" applyNumberFormat="1">
      <alignment/>
      <protection/>
    </xf>
    <xf numFmtId="3" fontId="1" fillId="0" borderId="53" xfId="126" applyNumberFormat="1" applyFont="1" applyFill="1" applyBorder="1" applyAlignment="1">
      <alignment wrapText="1"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1" fillId="0" borderId="22" xfId="126" applyFont="1" applyFill="1" applyBorder="1" applyAlignment="1">
      <alignment horizontal="center" wrapText="1"/>
      <protection/>
    </xf>
    <xf numFmtId="3" fontId="5" fillId="34" borderId="51" xfId="54" applyNumberFormat="1" applyFont="1" applyFill="1" applyBorder="1" applyAlignment="1">
      <alignment horizontal="center"/>
      <protection/>
    </xf>
    <xf numFmtId="166" fontId="5" fillId="0" borderId="71" xfId="0" applyNumberFormat="1" applyFont="1" applyFill="1" applyBorder="1" applyAlignment="1">
      <alignment horizontal="center"/>
    </xf>
    <xf numFmtId="177" fontId="5" fillId="43" borderId="62" xfId="48" applyNumberFormat="1" applyFont="1" applyFill="1" applyBorder="1" applyAlignment="1">
      <alignment horizontal="center"/>
    </xf>
    <xf numFmtId="3" fontId="5" fillId="34" borderId="23" xfId="54" applyNumberFormat="1" applyFont="1" applyFill="1" applyBorder="1" applyAlignment="1">
      <alignment horizontal="center"/>
      <protection/>
    </xf>
    <xf numFmtId="3" fontId="5" fillId="43" borderId="25" xfId="54" applyNumberFormat="1" applyFont="1" applyFill="1" applyBorder="1" applyAlignment="1">
      <alignment horizontal="center"/>
      <protection/>
    </xf>
    <xf numFmtId="3" fontId="5" fillId="0" borderId="22" xfId="0" applyNumberFormat="1" applyFont="1" applyBorder="1" applyAlignment="1">
      <alignment horizontal="center"/>
    </xf>
    <xf numFmtId="3" fontId="0" fillId="43" borderId="22" xfId="0" applyNumberForma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0" fillId="43" borderId="25" xfId="0" applyNumberFormat="1" applyFill="1" applyBorder="1" applyAlignment="1">
      <alignment horizontal="center"/>
    </xf>
    <xf numFmtId="165" fontId="5" fillId="43" borderId="62" xfId="0" applyNumberFormat="1" applyFont="1" applyFill="1" applyBorder="1" applyAlignment="1">
      <alignment horizontal="center"/>
    </xf>
    <xf numFmtId="165" fontId="5" fillId="43" borderId="25" xfId="0" applyNumberFormat="1" applyFont="1" applyFill="1" applyBorder="1" applyAlignment="1">
      <alignment horizontal="center"/>
    </xf>
    <xf numFmtId="3" fontId="2" fillId="0" borderId="0" xfId="54" applyNumberFormat="1" applyFont="1" applyAlignment="1">
      <alignment horizontal="right"/>
      <protection/>
    </xf>
    <xf numFmtId="3" fontId="5" fillId="40" borderId="33" xfId="54" applyNumberFormat="1" applyFont="1" applyFill="1" applyBorder="1" applyAlignment="1">
      <alignment horizontal="center"/>
      <protection/>
    </xf>
    <xf numFmtId="3" fontId="5" fillId="34" borderId="33" xfId="54" applyNumberFormat="1" applyFont="1" applyFill="1" applyBorder="1" applyAlignment="1">
      <alignment horizontal="center"/>
      <protection/>
    </xf>
    <xf numFmtId="3" fontId="5" fillId="0" borderId="32" xfId="54" applyNumberFormat="1" applyFont="1" applyBorder="1" applyAlignment="1">
      <alignment horizontal="center"/>
      <protection/>
    </xf>
    <xf numFmtId="3" fontId="4" fillId="0" borderId="14" xfId="54" applyNumberFormat="1" applyFont="1" applyBorder="1" applyAlignment="1">
      <alignment horizontal="center"/>
      <protection/>
    </xf>
    <xf numFmtId="3" fontId="5" fillId="0" borderId="0" xfId="54" applyNumberFormat="1" applyFont="1" applyBorder="1" applyAlignment="1">
      <alignment horizontal="center"/>
      <protection/>
    </xf>
    <xf numFmtId="3" fontId="4" fillId="0" borderId="32" xfId="54" applyNumberFormat="1" applyFont="1" applyBorder="1" applyAlignment="1">
      <alignment horizontal="center"/>
      <protection/>
    </xf>
    <xf numFmtId="3" fontId="5" fillId="42" borderId="32" xfId="54" applyNumberFormat="1" applyFont="1" applyFill="1" applyBorder="1" applyAlignment="1">
      <alignment horizontal="center"/>
      <protection/>
    </xf>
    <xf numFmtId="3" fontId="5" fillId="42" borderId="20" xfId="54" applyNumberFormat="1" applyFont="1" applyFill="1" applyBorder="1" applyAlignment="1">
      <alignment horizontal="center"/>
      <protection/>
    </xf>
    <xf numFmtId="3" fontId="5" fillId="42" borderId="29" xfId="54" applyNumberFormat="1" applyFont="1" applyFill="1" applyBorder="1" applyAlignment="1">
      <alignment horizontal="center"/>
      <protection/>
    </xf>
    <xf numFmtId="3" fontId="5" fillId="42" borderId="28" xfId="54" applyNumberFormat="1" applyFont="1" applyFill="1" applyBorder="1" applyAlignment="1">
      <alignment horizontal="center"/>
      <protection/>
    </xf>
    <xf numFmtId="3" fontId="5" fillId="42" borderId="30" xfId="54" applyNumberFormat="1" applyFont="1" applyFill="1" applyBorder="1" applyAlignment="1">
      <alignment horizontal="center"/>
      <protection/>
    </xf>
    <xf numFmtId="3" fontId="5" fillId="42" borderId="62" xfId="54" applyNumberFormat="1" applyFont="1" applyFill="1" applyBorder="1" applyAlignment="1">
      <alignment horizontal="center"/>
      <protection/>
    </xf>
    <xf numFmtId="3" fontId="17" fillId="0" borderId="29" xfId="125" applyNumberFormat="1" applyFont="1" applyFill="1" applyBorder="1" applyAlignment="1">
      <alignment horizontal="center" wrapText="1"/>
      <protection/>
    </xf>
    <xf numFmtId="3" fontId="17" fillId="0" borderId="20" xfId="125" applyNumberFormat="1" applyFont="1" applyFill="1" applyBorder="1" applyAlignment="1">
      <alignment horizontal="center" wrapText="1"/>
      <protection/>
    </xf>
    <xf numFmtId="3" fontId="0" fillId="35" borderId="0" xfId="0" applyNumberFormat="1" applyFont="1" applyFill="1" applyBorder="1" applyAlignment="1">
      <alignment horizontal="center"/>
    </xf>
    <xf numFmtId="3" fontId="5" fillId="0" borderId="67" xfId="0" applyNumberFormat="1" applyFont="1" applyBorder="1" applyAlignment="1">
      <alignment horizontal="center" vertical="center"/>
    </xf>
    <xf numFmtId="3" fontId="24" fillId="0" borderId="0" xfId="126" applyNumberFormat="1" applyFont="1" applyFill="1" applyBorder="1" applyAlignment="1">
      <alignment horizontal="center" wrapText="1"/>
      <protection/>
    </xf>
    <xf numFmtId="3" fontId="2" fillId="0" borderId="0" xfId="54" applyNumberFormat="1" applyFont="1" applyAlignment="1">
      <alignment horizontal="center"/>
      <protection/>
    </xf>
    <xf numFmtId="0" fontId="1" fillId="0" borderId="53" xfId="129" applyFont="1" applyFill="1" applyBorder="1" applyAlignment="1">
      <alignment horizontal="right" wrapText="1"/>
      <protection/>
    </xf>
    <xf numFmtId="0" fontId="1" fillId="0" borderId="53" xfId="129" applyFont="1" applyFill="1" applyBorder="1" applyAlignment="1">
      <alignment wrapText="1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20" fillId="34" borderId="32" xfId="54" applyNumberFormat="1" applyFont="1" applyFill="1" applyBorder="1" applyAlignment="1">
      <alignment horizontal="center"/>
      <protection/>
    </xf>
    <xf numFmtId="3" fontId="8" fillId="0" borderId="14" xfId="54" applyNumberFormat="1" applyFont="1" applyFill="1" applyBorder="1" applyAlignment="1">
      <alignment horizontal="center"/>
      <protection/>
    </xf>
    <xf numFmtId="3" fontId="0" fillId="33" borderId="0" xfId="54" applyNumberFormat="1" applyFont="1" applyFill="1" applyAlignment="1">
      <alignment horizontal="left"/>
      <protection/>
    </xf>
    <xf numFmtId="3" fontId="8" fillId="0" borderId="0" xfId="54" applyNumberFormat="1" applyFont="1" applyFill="1" applyBorder="1" applyAlignment="1">
      <alignment horizontal="center"/>
      <protection/>
    </xf>
    <xf numFmtId="3" fontId="20" fillId="0" borderId="39" xfId="54" applyNumberFormat="1" applyFont="1" applyFill="1" applyBorder="1" applyAlignment="1">
      <alignment horizontal="center"/>
      <protection/>
    </xf>
    <xf numFmtId="3" fontId="20" fillId="0" borderId="32" xfId="54" applyNumberFormat="1" applyFont="1" applyFill="1" applyBorder="1" applyAlignment="1">
      <alignment horizontal="center"/>
      <protection/>
    </xf>
    <xf numFmtId="0" fontId="1" fillId="0" borderId="53" xfId="130" applyFont="1" applyFill="1" applyBorder="1" applyAlignment="1">
      <alignment horizontal="right" wrapText="1"/>
      <protection/>
    </xf>
    <xf numFmtId="0" fontId="1" fillId="0" borderId="53" xfId="130" applyFont="1" applyFill="1" applyBorder="1" applyAlignment="1">
      <alignment wrapText="1"/>
      <protection/>
    </xf>
    <xf numFmtId="3" fontId="8" fillId="0" borderId="72" xfId="54" applyNumberFormat="1" applyFont="1" applyFill="1" applyBorder="1" applyAlignment="1">
      <alignment horizontal="center"/>
      <protection/>
    </xf>
    <xf numFmtId="3" fontId="20" fillId="0" borderId="67" xfId="54" applyNumberFormat="1" applyFont="1" applyFill="1" applyBorder="1" applyAlignment="1">
      <alignment horizontal="center"/>
      <protection/>
    </xf>
    <xf numFmtId="3" fontId="0" fillId="33" borderId="0" xfId="54" applyNumberFormat="1" applyFont="1" applyFill="1" applyAlignment="1">
      <alignment horizontal="left" wrapText="1"/>
      <protection/>
    </xf>
    <xf numFmtId="3" fontId="8" fillId="0" borderId="73" xfId="54" applyNumberFormat="1" applyFont="1" applyFill="1" applyBorder="1" applyAlignment="1">
      <alignment horizontal="center"/>
      <protection/>
    </xf>
    <xf numFmtId="3" fontId="8" fillId="0" borderId="74" xfId="54" applyNumberFormat="1" applyFont="1" applyFill="1" applyBorder="1" applyAlignment="1">
      <alignment horizontal="center"/>
      <protection/>
    </xf>
    <xf numFmtId="3" fontId="23" fillId="0" borderId="0" xfId="54" applyNumberFormat="1" applyFont="1" applyFill="1" applyBorder="1" applyAlignment="1">
      <alignment horizontal="center"/>
      <protection/>
    </xf>
    <xf numFmtId="0" fontId="1" fillId="38" borderId="54" xfId="129" applyFont="1" applyFill="1" applyBorder="1" applyAlignment="1">
      <alignment horizontal="center"/>
      <protection/>
    </xf>
    <xf numFmtId="3" fontId="6" fillId="33" borderId="32" xfId="54" applyNumberFormat="1" applyFont="1" applyFill="1" applyBorder="1" applyAlignment="1">
      <alignment horizontal="center"/>
      <protection/>
    </xf>
    <xf numFmtId="3" fontId="6" fillId="33" borderId="30" xfId="54" applyNumberFormat="1" applyFont="1" applyFill="1" applyBorder="1" applyAlignment="1">
      <alignment horizontal="center"/>
      <protection/>
    </xf>
    <xf numFmtId="3" fontId="6" fillId="33" borderId="29" xfId="54" applyNumberFormat="1" applyFont="1" applyFill="1" applyBorder="1" applyAlignment="1">
      <alignment horizontal="center"/>
      <protection/>
    </xf>
    <xf numFmtId="3" fontId="6" fillId="33" borderId="28" xfId="54" applyNumberFormat="1" applyFont="1" applyFill="1" applyBorder="1" applyAlignment="1">
      <alignment horizontal="center"/>
      <protection/>
    </xf>
    <xf numFmtId="3" fontId="6" fillId="33" borderId="31" xfId="54" applyNumberFormat="1" applyFont="1" applyFill="1" applyBorder="1" applyAlignment="1">
      <alignment horizontal="center"/>
      <protection/>
    </xf>
    <xf numFmtId="3" fontId="8" fillId="0" borderId="50" xfId="54" applyNumberFormat="1" applyFont="1" applyFill="1" applyBorder="1" applyAlignment="1">
      <alignment horizontal="center"/>
      <protection/>
    </xf>
    <xf numFmtId="3" fontId="2" fillId="0" borderId="20" xfId="54" applyNumberFormat="1" applyFont="1" applyBorder="1" applyAlignment="1">
      <alignment horizontal="center"/>
      <protection/>
    </xf>
    <xf numFmtId="3" fontId="2" fillId="0" borderId="75" xfId="54" applyNumberFormat="1" applyFont="1" applyBorder="1" applyAlignment="1">
      <alignment horizontal="center"/>
      <protection/>
    </xf>
    <xf numFmtId="3" fontId="22" fillId="0" borderId="53" xfId="135" applyNumberFormat="1" applyFont="1" applyFill="1" applyBorder="1" applyAlignment="1">
      <alignment horizontal="center" wrapText="1"/>
      <protection/>
    </xf>
    <xf numFmtId="3" fontId="22" fillId="0" borderId="76" xfId="135" applyNumberFormat="1" applyFont="1" applyFill="1" applyBorder="1" applyAlignment="1">
      <alignment horizontal="center" wrapText="1"/>
      <protection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45" applyAlignment="1">
      <alignment/>
    </xf>
    <xf numFmtId="3" fontId="12" fillId="0" borderId="0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3" fontId="54" fillId="0" borderId="0" xfId="45" applyNumberFormat="1" applyAlignment="1">
      <alignment/>
    </xf>
    <xf numFmtId="3" fontId="8" fillId="0" borderId="13" xfId="54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3" fontId="6" fillId="34" borderId="32" xfId="0" applyNumberFormat="1" applyFont="1" applyFill="1" applyBorder="1" applyAlignment="1">
      <alignment horizontal="center" vertical="center"/>
    </xf>
    <xf numFmtId="3" fontId="6" fillId="34" borderId="31" xfId="0" applyNumberFormat="1" applyFont="1" applyFill="1" applyBorder="1" applyAlignment="1">
      <alignment horizontal="center" vertical="center"/>
    </xf>
    <xf numFmtId="3" fontId="6" fillId="34" borderId="62" xfId="0" applyNumberFormat="1" applyFont="1" applyFill="1" applyBorder="1" applyAlignment="1">
      <alignment horizontal="center" vertical="center"/>
    </xf>
    <xf numFmtId="3" fontId="24" fillId="0" borderId="0" xfId="126" applyNumberFormat="1" applyFont="1" applyFill="1" applyBorder="1" applyAlignment="1">
      <alignment horizontal="center" vertical="center" wrapText="1"/>
      <protection/>
    </xf>
    <xf numFmtId="3" fontId="2" fillId="39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 vertical="center"/>
    </xf>
    <xf numFmtId="3" fontId="24" fillId="0" borderId="0" xfId="127" applyNumberFormat="1" applyFont="1" applyFill="1" applyBorder="1" applyAlignment="1">
      <alignment horizontal="center" wrapText="1"/>
      <protection/>
    </xf>
    <xf numFmtId="0" fontId="15" fillId="44" borderId="0" xfId="0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3" fontId="5" fillId="33" borderId="77" xfId="0" applyNumberFormat="1" applyFont="1" applyFill="1" applyBorder="1" applyAlignment="1">
      <alignment horizontal="center"/>
    </xf>
    <xf numFmtId="3" fontId="5" fillId="33" borderId="78" xfId="0" applyNumberFormat="1" applyFont="1" applyFill="1" applyBorder="1" applyAlignment="1">
      <alignment horizontal="center"/>
    </xf>
    <xf numFmtId="3" fontId="5" fillId="33" borderId="79" xfId="0" applyNumberFormat="1" applyFont="1" applyFill="1" applyBorder="1" applyAlignment="1">
      <alignment horizontal="center"/>
    </xf>
    <xf numFmtId="3" fontId="5" fillId="33" borderId="80" xfId="0" applyNumberFormat="1" applyFont="1" applyFill="1" applyBorder="1" applyAlignment="1">
      <alignment horizontal="center"/>
    </xf>
    <xf numFmtId="3" fontId="5" fillId="33" borderId="4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4" fillId="0" borderId="0" xfId="54" applyNumberFormat="1" applyFont="1" applyAlignment="1">
      <alignment horizontal="center"/>
      <protection/>
    </xf>
    <xf numFmtId="3" fontId="3" fillId="0" borderId="0" xfId="54" applyNumberFormat="1" applyFont="1" applyFill="1" applyAlignment="1">
      <alignment horizontal="center"/>
      <protection/>
    </xf>
    <xf numFmtId="3" fontId="3" fillId="0" borderId="0" xfId="54" applyNumberFormat="1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3" fontId="0" fillId="0" borderId="0" xfId="54" applyNumberFormat="1" applyAlignment="1">
      <alignment horizontal="center"/>
      <protection/>
    </xf>
    <xf numFmtId="0" fontId="1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54" applyFont="1" applyAlignment="1">
      <alignment horizontal="center"/>
      <protection/>
    </xf>
    <xf numFmtId="0" fontId="13" fillId="0" borderId="0" xfId="54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 wrapText="1"/>
      <protection/>
    </xf>
    <xf numFmtId="3" fontId="4" fillId="0" borderId="0" xfId="54" applyNumberFormat="1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3" fontId="5" fillId="42" borderId="12" xfId="54" applyNumberFormat="1" applyFont="1" applyFill="1" applyBorder="1" applyAlignment="1">
      <alignment horizontal="center"/>
      <protection/>
    </xf>
    <xf numFmtId="3" fontId="5" fillId="42" borderId="27" xfId="54" applyNumberFormat="1" applyFont="1" applyFill="1" applyBorder="1" applyAlignment="1">
      <alignment horizontal="center"/>
      <protection/>
    </xf>
    <xf numFmtId="3" fontId="5" fillId="42" borderId="77" xfId="54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8" fillId="0" borderId="0" xfId="54" applyNumberFormat="1" applyFont="1" applyAlignment="1">
      <alignment horizontal="center"/>
      <protection/>
    </xf>
    <xf numFmtId="3" fontId="6" fillId="33" borderId="12" xfId="54" applyNumberFormat="1" applyFont="1" applyFill="1" applyBorder="1" applyAlignment="1">
      <alignment horizontal="center"/>
      <protection/>
    </xf>
    <xf numFmtId="0" fontId="15" fillId="33" borderId="27" xfId="54" applyFont="1" applyFill="1" applyBorder="1" applyAlignment="1">
      <alignment horizontal="center"/>
      <protection/>
    </xf>
    <xf numFmtId="0" fontId="0" fillId="0" borderId="77" xfId="54" applyBorder="1" applyAlignment="1">
      <alignment horizontal="center"/>
      <protection/>
    </xf>
    <xf numFmtId="3" fontId="6" fillId="33" borderId="27" xfId="54" applyNumberFormat="1" applyFont="1" applyFill="1" applyBorder="1" applyAlignment="1">
      <alignment horizontal="center"/>
      <protection/>
    </xf>
    <xf numFmtId="0" fontId="0" fillId="0" borderId="27" xfId="54" applyBorder="1" applyAlignment="1">
      <alignment horizontal="center"/>
      <protection/>
    </xf>
  </cellXfs>
  <cellStyles count="1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0 2" xfId="54"/>
    <cellStyle name="Normal 10 3" xfId="55"/>
    <cellStyle name="Normal 10 4" xfId="56"/>
    <cellStyle name="Normal 11" xfId="57"/>
    <cellStyle name="Normal 11 2" xfId="58"/>
    <cellStyle name="Normal 11 3" xfId="59"/>
    <cellStyle name="Normal 12" xfId="60"/>
    <cellStyle name="Normal 12 2" xfId="61"/>
    <cellStyle name="Normal 13" xfId="62"/>
    <cellStyle name="Normal 13 2" xfId="63"/>
    <cellStyle name="Normal 14" xfId="64"/>
    <cellStyle name="Normal 14 2" xfId="65"/>
    <cellStyle name="Normal 15" xfId="66"/>
    <cellStyle name="Normal 15 2" xfId="67"/>
    <cellStyle name="Normal 16" xfId="68"/>
    <cellStyle name="Normal 16 2" xfId="69"/>
    <cellStyle name="Normal 17" xfId="70"/>
    <cellStyle name="Normal 18" xfId="71"/>
    <cellStyle name="Normal 19" xfId="72"/>
    <cellStyle name="Normal 2" xfId="73"/>
    <cellStyle name="Normal 2 10" xfId="74"/>
    <cellStyle name="Normal 2 11" xfId="75"/>
    <cellStyle name="Normal 2 12" xfId="76"/>
    <cellStyle name="Normal 2 2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 4" xfId="86"/>
    <cellStyle name="Normal 4 10" xfId="87"/>
    <cellStyle name="Normal 4 2" xfId="88"/>
    <cellStyle name="Normal 4 3" xfId="89"/>
    <cellStyle name="Normal 4 4" xfId="90"/>
    <cellStyle name="Normal 4 5" xfId="91"/>
    <cellStyle name="Normal 4 6" xfId="92"/>
    <cellStyle name="Normal 4 7" xfId="93"/>
    <cellStyle name="Normal 4 8" xfId="94"/>
    <cellStyle name="Normal 4 9" xfId="95"/>
    <cellStyle name="Normal 5" xfId="96"/>
    <cellStyle name="Normal 5 2" xfId="97"/>
    <cellStyle name="Normal 6" xfId="98"/>
    <cellStyle name="Normal 6 2" xfId="99"/>
    <cellStyle name="Normal 6 3" xfId="100"/>
    <cellStyle name="Normal 6 4" xfId="101"/>
    <cellStyle name="Normal 6 5" xfId="102"/>
    <cellStyle name="Normal 6 6" xfId="103"/>
    <cellStyle name="Normal 6 7" xfId="104"/>
    <cellStyle name="Normal 6 8" xfId="105"/>
    <cellStyle name="Normal 7" xfId="106"/>
    <cellStyle name="Normal 7 2" xfId="107"/>
    <cellStyle name="Normal 7 3" xfId="108"/>
    <cellStyle name="Normal 7 4" xfId="109"/>
    <cellStyle name="Normal 7 5" xfId="110"/>
    <cellStyle name="Normal 7 6" xfId="111"/>
    <cellStyle name="Normal 7 7" xfId="112"/>
    <cellStyle name="Normal 8" xfId="113"/>
    <cellStyle name="Normal 8 2" xfId="114"/>
    <cellStyle name="Normal 8 3" xfId="115"/>
    <cellStyle name="Normal 8 4" xfId="116"/>
    <cellStyle name="Normal 8 5" xfId="117"/>
    <cellStyle name="Normal 8 6" xfId="118"/>
    <cellStyle name="Normal 9" xfId="119"/>
    <cellStyle name="Normal 9 2" xfId="120"/>
    <cellStyle name="Normal 9 3" xfId="121"/>
    <cellStyle name="Normal 9 4" xfId="122"/>
    <cellStyle name="Normal 9 5" xfId="123"/>
    <cellStyle name="Normal_28" xfId="124"/>
    <cellStyle name="Normal_37.Municip_1" xfId="125"/>
    <cellStyle name="Normal_39" xfId="126"/>
    <cellStyle name="Normal_39_1" xfId="127"/>
    <cellStyle name="Normal_40" xfId="128"/>
    <cellStyle name="Normal_40_1 2" xfId="129"/>
    <cellStyle name="Normal_40_2 2" xfId="130"/>
    <cellStyle name="Normal_7 Areas" xfId="131"/>
    <cellStyle name="Normal_Hoja1" xfId="132"/>
    <cellStyle name="Normal_TABLA 10" xfId="133"/>
    <cellStyle name="Normal_Tabla 5" xfId="134"/>
    <cellStyle name="Normal_Tabla 5_1" xfId="135"/>
    <cellStyle name="Notas" xfId="136"/>
    <cellStyle name="Percent" xfId="137"/>
    <cellStyle name="Salida" xfId="138"/>
    <cellStyle name="Texto de advertencia" xfId="139"/>
    <cellStyle name="Texto explicativo" xfId="140"/>
    <cellStyle name="Título" xfId="141"/>
    <cellStyle name="Título 1" xfId="142"/>
    <cellStyle name="Título 2" xfId="143"/>
    <cellStyle name="Título 3" xfId="144"/>
    <cellStyle name="Total" xfId="145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2447925</xdr:colOff>
      <xdr:row>2</xdr:row>
      <xdr:rowOff>609600</xdr:rowOff>
    </xdr:to>
    <xdr:pic>
      <xdr:nvPicPr>
        <xdr:cNvPr id="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44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2</xdr:col>
      <xdr:colOff>352425</xdr:colOff>
      <xdr:row>25</xdr:row>
      <xdr:rowOff>76200</xdr:rowOff>
    </xdr:to>
    <xdr:pic>
      <xdr:nvPicPr>
        <xdr:cNvPr id="2" name="1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91150"/>
          <a:ext cx="10287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161925</xdr:rowOff>
    </xdr:from>
    <xdr:to>
      <xdr:col>8</xdr:col>
      <xdr:colOff>885825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87439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9525</xdr:rowOff>
    </xdr:from>
    <xdr:to>
      <xdr:col>9</xdr:col>
      <xdr:colOff>361950</xdr:colOff>
      <xdr:row>31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0"/>
          <a:ext cx="875347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9525</xdr:rowOff>
    </xdr:from>
    <xdr:to>
      <xdr:col>8</xdr:col>
      <xdr:colOff>771525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85439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11</xdr:col>
      <xdr:colOff>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87820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194</xdr:row>
      <xdr:rowOff>161925</xdr:rowOff>
    </xdr:from>
    <xdr:to>
      <xdr:col>5</xdr:col>
      <xdr:colOff>419100</xdr:colOff>
      <xdr:row>200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50100"/>
          <a:ext cx="576262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188</xdr:row>
      <xdr:rowOff>190500</xdr:rowOff>
    </xdr:from>
    <xdr:to>
      <xdr:col>8</xdr:col>
      <xdr:colOff>295275</xdr:colOff>
      <xdr:row>192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0634900"/>
          <a:ext cx="64008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190</xdr:row>
      <xdr:rowOff>0</xdr:rowOff>
    </xdr:from>
    <xdr:to>
      <xdr:col>16</xdr:col>
      <xdr:colOff>704850</xdr:colOff>
      <xdr:row>195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58975"/>
          <a:ext cx="670560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27</xdr:col>
      <xdr:colOff>9525</xdr:colOff>
      <xdr:row>30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8067675" cy="8191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171450</xdr:rowOff>
    </xdr:from>
    <xdr:to>
      <xdr:col>3</xdr:col>
      <xdr:colOff>19050</xdr:colOff>
      <xdr:row>23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5800"/>
          <a:ext cx="82391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11</xdr:col>
      <xdr:colOff>19050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82677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19050</xdr:rowOff>
    </xdr:from>
    <xdr:to>
      <xdr:col>10</xdr:col>
      <xdr:colOff>171450</xdr:colOff>
      <xdr:row>25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82772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0</xdr:rowOff>
    </xdr:from>
    <xdr:to>
      <xdr:col>16</xdr:col>
      <xdr:colOff>0</xdr:colOff>
      <xdr:row>79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91154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19050</xdr:rowOff>
    </xdr:from>
    <xdr:to>
      <xdr:col>3</xdr:col>
      <xdr:colOff>9525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53025"/>
          <a:ext cx="44577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7</xdr:col>
      <xdr:colOff>28575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75628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9</xdr:col>
      <xdr:colOff>9525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85439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41.140625" style="0" customWidth="1"/>
    <col min="2" max="2" width="107.8515625" style="0" customWidth="1"/>
  </cols>
  <sheetData>
    <row r="3" ht="99" customHeight="1">
      <c r="B3" s="337" t="s">
        <v>467</v>
      </c>
    </row>
    <row r="4" spans="1:2" ht="12.75">
      <c r="A4" s="358" t="s">
        <v>468</v>
      </c>
      <c r="B4" s="358"/>
    </row>
    <row r="5" spans="1:2" ht="15.75">
      <c r="A5" s="338" t="s">
        <v>233</v>
      </c>
      <c r="B5" s="340" t="s">
        <v>474</v>
      </c>
    </row>
    <row r="6" spans="1:2" ht="12.75">
      <c r="A6" s="358" t="s">
        <v>469</v>
      </c>
      <c r="B6" s="358"/>
    </row>
    <row r="7" spans="1:2" ht="15.75">
      <c r="A7" s="338" t="s">
        <v>470</v>
      </c>
      <c r="B7" s="340" t="s">
        <v>475</v>
      </c>
    </row>
    <row r="8" spans="1:2" ht="15.75">
      <c r="A8" s="338" t="s">
        <v>269</v>
      </c>
      <c r="B8" s="340" t="s">
        <v>476</v>
      </c>
    </row>
    <row r="9" spans="1:2" ht="15.75">
      <c r="A9" s="338" t="s">
        <v>234</v>
      </c>
      <c r="B9" s="340" t="s">
        <v>477</v>
      </c>
    </row>
    <row r="10" spans="1:2" ht="15.75">
      <c r="A10" s="338" t="s">
        <v>235</v>
      </c>
      <c r="B10" s="340" t="s">
        <v>246</v>
      </c>
    </row>
    <row r="11" spans="1:2" ht="12.75">
      <c r="A11" s="358" t="s">
        <v>471</v>
      </c>
      <c r="B11" s="358"/>
    </row>
    <row r="12" spans="1:2" ht="15.75">
      <c r="A12" s="338" t="s">
        <v>236</v>
      </c>
      <c r="B12" s="340" t="s">
        <v>478</v>
      </c>
    </row>
    <row r="13" spans="1:2" ht="12.75">
      <c r="A13" s="358" t="s">
        <v>472</v>
      </c>
      <c r="B13" s="358"/>
    </row>
    <row r="14" spans="1:2" ht="15.75">
      <c r="A14" s="338" t="s">
        <v>237</v>
      </c>
      <c r="B14" s="340" t="s">
        <v>479</v>
      </c>
    </row>
    <row r="15" spans="1:2" ht="15.75">
      <c r="A15" s="338" t="s">
        <v>238</v>
      </c>
      <c r="B15" s="340" t="s">
        <v>480</v>
      </c>
    </row>
    <row r="16" spans="1:2" ht="15.75">
      <c r="A16" s="338" t="s">
        <v>239</v>
      </c>
      <c r="B16" s="340" t="s">
        <v>481</v>
      </c>
    </row>
    <row r="17" spans="1:2" ht="15.75">
      <c r="A17" s="338" t="s">
        <v>248</v>
      </c>
      <c r="B17" s="340" t="s">
        <v>255</v>
      </c>
    </row>
    <row r="18" spans="1:2" ht="15.75">
      <c r="A18" s="338" t="s">
        <v>240</v>
      </c>
      <c r="B18" s="340" t="s">
        <v>252</v>
      </c>
    </row>
    <row r="19" spans="1:2" ht="15.75">
      <c r="A19" s="338" t="s">
        <v>241</v>
      </c>
      <c r="B19" s="340" t="s">
        <v>482</v>
      </c>
    </row>
    <row r="20" spans="1:2" ht="12.75">
      <c r="A20" s="358" t="s">
        <v>473</v>
      </c>
      <c r="B20" s="358"/>
    </row>
    <row r="21" spans="1:2" ht="15.75">
      <c r="A21" s="338" t="s">
        <v>242</v>
      </c>
      <c r="B21" s="340" t="s">
        <v>453</v>
      </c>
    </row>
    <row r="22" spans="1:7" ht="15.75">
      <c r="A22" s="338" t="s">
        <v>243</v>
      </c>
      <c r="B22" s="340" t="s">
        <v>483</v>
      </c>
      <c r="C22" s="339"/>
      <c r="D22" s="339"/>
      <c r="E22" s="339"/>
      <c r="F22" s="339"/>
      <c r="G22" s="339"/>
    </row>
    <row r="23" spans="1:2" ht="15.75">
      <c r="A23" s="338" t="s">
        <v>244</v>
      </c>
      <c r="B23" s="340" t="s">
        <v>484</v>
      </c>
    </row>
  </sheetData>
  <sheetProtection/>
  <mergeCells count="5">
    <mergeCell ref="A20:B20"/>
    <mergeCell ref="A4:B4"/>
    <mergeCell ref="A6:B6"/>
    <mergeCell ref="A11:B11"/>
    <mergeCell ref="A13:B13"/>
  </mergeCells>
  <hyperlinks>
    <hyperlink ref="B5" location="'T1'!Área_de_impresión" display="EVOLUCIÓN DEL NÚMERO DE PERSONAS CON DISCAPACIDAD 2004-2014 SEGÚN TIPOLOGIA"/>
    <hyperlink ref="B7" location="'T 2'!Área_de_impresión" display="PERSONAS CON DISCAPACIDAD SEGÚN GÉNERO"/>
    <hyperlink ref="B8" location="'T3'!Área_de_impresión" display="PESONAS CON DISCAPACIDAD POR GRUPOS DE EDAD Y GENÉRO"/>
    <hyperlink ref="B9" location="'T4'!Área_de_impresión" display="PERSONAS CON DISCAPACIDAD POR GRUPOS DE EDAD Y GÉNERO MENORES DE 65 AÑOS "/>
    <hyperlink ref="B10" location="'T5'!Área_de_impresión" display="PERSONAS CON DISCAPACIDAD EN EDAD LABORAL SEGÚN TIPOLOGÍA, GRUPOS DE EDAD Y GÉNERO (DE 16 A 64 AÑOS)"/>
    <hyperlink ref="B12" location="'T6'!Área_de_impresión" display="PERSONAS CON DISCAPACIDAD Y POBLACIONES POR ÁREAS DE SERVICIOS SOCIALES "/>
    <hyperlink ref="B14" location="'T7'!Área_de_impresión" display="PERSONAS CON DISCAPACIDAD MENORES DE 65 AÑOS SEGÚN GRADO DE DISCAPACIDAD Y GÉNERO"/>
    <hyperlink ref="B15" location="'T8'!Área_de_impresión" display="PERSONAS CON DISCAPACIDAD MENORES DE 65 AÑOS SEGÚN GRADO DE DISCAPACIDAD Y GRUPOS DE EDAD"/>
    <hyperlink ref="B16" location="'T9'!Área_de_impresión" display="PERSONAS CON DISCAPACIDAD SEGÚN GRADO DE DISCAPACIDAD Y TIPOLOGÍA "/>
    <hyperlink ref="B17" location="'T10'!Área_de_impresión" display="PERSONAS CON DISCAPACIDAD MENORES DE 65 AÑOS SEGÚN GRADO DE DISCAPACIDAD Y TIPOLOGÍA"/>
    <hyperlink ref="B18" location="'T11'!Área_de_impresión" display="PERSONAS CON DISCAPACIDAD SEGÚN GRADO DE DISCAPACIDAD Y GRUPOS DE EDAD"/>
    <hyperlink ref="B19" location="'T12'!Área_de_impresión" display="PESONAS CON DISCAPACIDAD MENORES DE 65 AÑOS SEGÚN GRADO DE DISCAPACIDAD, TIPOLOGÍA Y GÉNERO"/>
    <hyperlink ref="B21" location="'T13'!Área_de_impresión" display="PERSONAS CON DISCAPACIDAD MAYORES Y MENORES DE 65 AÑOS POR MUNICIPIOS "/>
    <hyperlink ref="B22" location="'T14'!Área_de_impresión" display="PERSONAS CON DISCAPACIDAD SEGÚN MUNICIPIOS Y TIPOLOGÍA "/>
    <hyperlink ref="B23" location="'T15'!Área_de_impresión" display="PERSONAS CON DISCAPACIDAD SEGÚN MUNICIPIOS, TIPOLOGÍA Y GÉNER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M23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23.8515625" style="0" customWidth="1"/>
    <col min="2" max="9" width="13.421875" style="0" customWidth="1"/>
  </cols>
  <sheetData>
    <row r="2" ht="12.75">
      <c r="C2" s="346" t="s">
        <v>485</v>
      </c>
    </row>
    <row r="4" spans="1:9" ht="18">
      <c r="A4" s="389" t="s">
        <v>239</v>
      </c>
      <c r="B4" s="389"/>
      <c r="C4" s="389"/>
      <c r="D4" s="389"/>
      <c r="E4" s="389"/>
      <c r="F4" s="389"/>
      <c r="G4" s="389"/>
      <c r="H4" s="389"/>
      <c r="I4" s="389"/>
    </row>
    <row r="6" spans="1:9" ht="18">
      <c r="A6" s="367" t="s">
        <v>254</v>
      </c>
      <c r="B6" s="367"/>
      <c r="C6" s="367"/>
      <c r="D6" s="367"/>
      <c r="E6" s="367"/>
      <c r="F6" s="367"/>
      <c r="G6" s="367"/>
      <c r="H6" s="367"/>
      <c r="I6" s="367"/>
    </row>
    <row r="7" spans="1:9" ht="15">
      <c r="A7" s="49"/>
      <c r="B7" s="49"/>
      <c r="C7" s="362" t="s">
        <v>0</v>
      </c>
      <c r="D7" s="386"/>
      <c r="E7" s="362"/>
      <c r="F7" s="362"/>
      <c r="G7" s="49"/>
      <c r="H7" s="49"/>
      <c r="I7" s="69"/>
    </row>
    <row r="8" spans="1:9" ht="15">
      <c r="A8" s="49"/>
      <c r="B8" s="49"/>
      <c r="C8" s="2"/>
      <c r="D8" s="18"/>
      <c r="E8" s="2"/>
      <c r="F8" s="2"/>
      <c r="G8" s="49"/>
      <c r="H8" s="49"/>
      <c r="I8" s="69"/>
    </row>
    <row r="9" spans="1:9" ht="15">
      <c r="A9" s="49"/>
      <c r="B9" s="49"/>
      <c r="C9" s="49"/>
      <c r="D9" s="49"/>
      <c r="E9" s="49"/>
      <c r="F9" s="49"/>
      <c r="G9" s="49"/>
      <c r="H9" s="49"/>
      <c r="I9" s="69"/>
    </row>
    <row r="10" spans="1:9" ht="15.75" thickBot="1">
      <c r="A10" s="49"/>
      <c r="B10" s="49"/>
      <c r="C10" s="49"/>
      <c r="D10" s="49"/>
      <c r="E10" s="49"/>
      <c r="F10" s="49"/>
      <c r="G10" s="49"/>
      <c r="H10" s="49"/>
      <c r="I10" s="69"/>
    </row>
    <row r="11" spans="1:13" ht="17.25" thickBot="1">
      <c r="A11" s="49"/>
      <c r="B11" s="4" t="s">
        <v>49</v>
      </c>
      <c r="C11" s="5" t="s">
        <v>1</v>
      </c>
      <c r="D11" s="4" t="s">
        <v>50</v>
      </c>
      <c r="E11" s="5" t="s">
        <v>1</v>
      </c>
      <c r="F11" s="4" t="s">
        <v>51</v>
      </c>
      <c r="G11" s="5" t="s">
        <v>1</v>
      </c>
      <c r="H11" s="4" t="s">
        <v>15</v>
      </c>
      <c r="I11" s="5" t="s">
        <v>1</v>
      </c>
      <c r="M11" s="276">
        <f>+C13+C14+C17</f>
        <v>38.415419460851794</v>
      </c>
    </row>
    <row r="12" spans="1:9" ht="16.5">
      <c r="A12" s="48" t="s">
        <v>40</v>
      </c>
      <c r="B12" s="7">
        <v>117671</v>
      </c>
      <c r="C12" s="8">
        <f>B12*100/B19</f>
        <v>65.32342230314873</v>
      </c>
      <c r="D12" s="7">
        <v>41064</v>
      </c>
      <c r="E12" s="8">
        <f aca="true" t="shared" si="0" ref="E12:E18">D12*100/$D$19</f>
        <v>52.77877744074855</v>
      </c>
      <c r="F12" s="7">
        <v>26825</v>
      </c>
      <c r="G12" s="8">
        <f>F12*100/$F$19</f>
        <v>53.714457348818584</v>
      </c>
      <c r="H12" s="7">
        <f aca="true" t="shared" si="1" ref="H12:H18">B12+D12+F12</f>
        <v>185560</v>
      </c>
      <c r="I12" s="8">
        <f aca="true" t="shared" si="2" ref="I12:I19">H12*100/$H$19</f>
        <v>60.2702351565545</v>
      </c>
    </row>
    <row r="13" spans="1:9" ht="16.5">
      <c r="A13" s="7" t="s">
        <v>53</v>
      </c>
      <c r="B13" s="7">
        <f>B14+B15</f>
        <v>35375</v>
      </c>
      <c r="C13" s="8">
        <f>B13*100/B19</f>
        <v>19.637940222942664</v>
      </c>
      <c r="D13" s="7">
        <f>D14+D15</f>
        <v>27512</v>
      </c>
      <c r="E13" s="8">
        <f t="shared" si="0"/>
        <v>35.3606498380546</v>
      </c>
      <c r="F13" s="7">
        <f>F14+F15</f>
        <v>11122</v>
      </c>
      <c r="G13" s="8">
        <f>F13*100/$F$19</f>
        <v>22.270724869843814</v>
      </c>
      <c r="H13" s="7">
        <f t="shared" si="1"/>
        <v>74009</v>
      </c>
      <c r="I13" s="8">
        <f t="shared" si="2"/>
        <v>24.038261660387164</v>
      </c>
    </row>
    <row r="14" spans="1:9" ht="16.5">
      <c r="A14" s="10" t="s">
        <v>10</v>
      </c>
      <c r="B14" s="10">
        <v>17301</v>
      </c>
      <c r="C14" s="12">
        <f>B14*100/$B$19</f>
        <v>9.604410001332326</v>
      </c>
      <c r="D14" s="10">
        <v>9465</v>
      </c>
      <c r="E14" s="8">
        <f t="shared" si="0"/>
        <v>12.16518430929001</v>
      </c>
      <c r="F14" s="10">
        <v>6011</v>
      </c>
      <c r="G14" s="8">
        <f>F14*100/$D$19</f>
        <v>7.72582386509691</v>
      </c>
      <c r="H14" s="10">
        <f t="shared" si="1"/>
        <v>32777</v>
      </c>
      <c r="I14" s="8">
        <f t="shared" si="2"/>
        <v>10.646030921138106</v>
      </c>
    </row>
    <row r="15" spans="1:9" ht="16.5">
      <c r="A15" s="10" t="s">
        <v>11</v>
      </c>
      <c r="B15" s="10">
        <v>18074</v>
      </c>
      <c r="C15" s="12">
        <f>B15*100/$B$19</f>
        <v>10.03353022161034</v>
      </c>
      <c r="D15" s="10">
        <v>18047</v>
      </c>
      <c r="E15" s="8">
        <f t="shared" si="0"/>
        <v>23.195465528764586</v>
      </c>
      <c r="F15" s="10">
        <v>5111</v>
      </c>
      <c r="G15" s="8">
        <f>F15*100/$D$19</f>
        <v>6.569070998920364</v>
      </c>
      <c r="H15" s="10">
        <f t="shared" si="1"/>
        <v>41232</v>
      </c>
      <c r="I15" s="8">
        <f t="shared" si="2"/>
        <v>13.392230739249058</v>
      </c>
    </row>
    <row r="16" spans="1:9" ht="16.5">
      <c r="A16" s="7" t="s">
        <v>12</v>
      </c>
      <c r="B16" s="7">
        <f>B17+B18</f>
        <v>27090</v>
      </c>
      <c r="C16" s="8">
        <f>B16*100/$B$19</f>
        <v>15.038637473908603</v>
      </c>
      <c r="D16" s="7">
        <f>D17+D18</f>
        <v>9228</v>
      </c>
      <c r="E16" s="8">
        <f t="shared" si="0"/>
        <v>11.860572721196853</v>
      </c>
      <c r="F16" s="7">
        <f>F17+F18</f>
        <v>11993</v>
      </c>
      <c r="G16" s="8">
        <f>F16*100/$F$19</f>
        <v>24.014817781337605</v>
      </c>
      <c r="H16" s="7">
        <f t="shared" si="1"/>
        <v>48311</v>
      </c>
      <c r="I16" s="8">
        <f t="shared" si="2"/>
        <v>15.691503183058334</v>
      </c>
    </row>
    <row r="17" spans="1:9" ht="16.5">
      <c r="A17" s="10" t="s">
        <v>13</v>
      </c>
      <c r="B17" s="10">
        <v>16524</v>
      </c>
      <c r="C17" s="12">
        <f>B17*100/$B$19</f>
        <v>9.173069236576808</v>
      </c>
      <c r="D17" s="10">
        <v>3867</v>
      </c>
      <c r="E17" s="8">
        <f t="shared" si="0"/>
        <v>4.970181481671894</v>
      </c>
      <c r="F17" s="10">
        <v>1077</v>
      </c>
      <c r="G17" s="8">
        <f>F17*100/$D$19</f>
        <v>1.3842475965246004</v>
      </c>
      <c r="H17" s="10">
        <f t="shared" si="1"/>
        <v>21468</v>
      </c>
      <c r="I17" s="8">
        <f t="shared" si="2"/>
        <v>6.972846563596207</v>
      </c>
    </row>
    <row r="18" spans="1:9" ht="16.5">
      <c r="A18" s="10" t="s">
        <v>14</v>
      </c>
      <c r="B18" s="10">
        <v>10566</v>
      </c>
      <c r="C18" s="12">
        <f>B18*100/$B$19</f>
        <v>5.865568237331794</v>
      </c>
      <c r="D18" s="10">
        <v>5361</v>
      </c>
      <c r="E18" s="8">
        <f t="shared" si="0"/>
        <v>6.89039123952496</v>
      </c>
      <c r="F18" s="10">
        <v>10916</v>
      </c>
      <c r="G18" s="8">
        <f>F18*100/$D$19</f>
        <v>14.030126985759088</v>
      </c>
      <c r="H18" s="10">
        <f t="shared" si="1"/>
        <v>26843</v>
      </c>
      <c r="I18" s="8">
        <f t="shared" si="2"/>
        <v>8.718656619462129</v>
      </c>
    </row>
    <row r="19" spans="1:9" ht="17.25" thickBot="1">
      <c r="A19" s="13" t="s">
        <v>15</v>
      </c>
      <c r="B19" s="14">
        <f aca="true" t="shared" si="3" ref="B19:H19">B12+B13+B16</f>
        <v>180136</v>
      </c>
      <c r="C19" s="15">
        <f t="shared" si="3"/>
        <v>100</v>
      </c>
      <c r="D19" s="14">
        <f t="shared" si="3"/>
        <v>77804</v>
      </c>
      <c r="E19" s="15">
        <f t="shared" si="3"/>
        <v>100</v>
      </c>
      <c r="F19" s="14">
        <f t="shared" si="3"/>
        <v>49940</v>
      </c>
      <c r="G19" s="15">
        <f t="shared" si="3"/>
        <v>100</v>
      </c>
      <c r="H19" s="14">
        <f t="shared" si="3"/>
        <v>307880</v>
      </c>
      <c r="I19" s="15">
        <f t="shared" si="2"/>
        <v>100</v>
      </c>
    </row>
    <row r="20" ht="12.75">
      <c r="H20" s="27"/>
    </row>
    <row r="21" spans="1:9" ht="19.5" customHeight="1">
      <c r="A21" s="390" t="s">
        <v>458</v>
      </c>
      <c r="B21" s="390"/>
      <c r="C21" s="390"/>
      <c r="D21" s="390"/>
      <c r="E21" s="390"/>
      <c r="F21" s="390"/>
      <c r="G21" s="390"/>
      <c r="H21" s="390"/>
      <c r="I21" s="390"/>
    </row>
    <row r="22" spans="1:9" ht="18.75" customHeight="1">
      <c r="A22" s="388" t="s">
        <v>460</v>
      </c>
      <c r="B22" s="388"/>
      <c r="C22" s="388"/>
      <c r="D22" s="388"/>
      <c r="E22" s="388"/>
      <c r="F22" s="388"/>
      <c r="G22" s="388"/>
      <c r="H22" s="388"/>
      <c r="I22" s="388"/>
    </row>
    <row r="23" ht="14.25">
      <c r="I23" s="167"/>
    </row>
  </sheetData>
  <sheetProtection/>
  <mergeCells count="5">
    <mergeCell ref="A22:I22"/>
    <mergeCell ref="A6:I6"/>
    <mergeCell ref="C7:F7"/>
    <mergeCell ref="A4:I4"/>
    <mergeCell ref="A21:I21"/>
  </mergeCells>
  <hyperlinks>
    <hyperlink ref="C2" location="INDICE!A1" display="Volver al índice"/>
  </hyperlinks>
  <printOptions horizontalCentered="1" verticalCentered="1"/>
  <pageMargins left="1.3385826771653544" right="0.7480314960629921" top="0.984251968503937" bottom="0.984251968503937" header="0" footer="0"/>
  <pageSetup fitToHeight="1" fitToWidth="1" horizontalDpi="600" verticalDpi="600" orientation="landscape" paperSize="9" scale="95" r:id="rId3"/>
  <headerFooter alignWithMargins="0">
    <oddHeader>&amp;C
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9A6E4"/>
  </sheetPr>
  <dimension ref="A5:M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3.8515625" style="251" customWidth="1"/>
    <col min="2" max="6" width="13.421875" style="251" customWidth="1"/>
    <col min="7" max="7" width="11.7109375" style="251" customWidth="1"/>
    <col min="8" max="8" width="12.140625" style="251" customWidth="1"/>
    <col min="9" max="9" width="11.00390625" style="251" customWidth="1"/>
    <col min="10" max="16384" width="11.421875" style="251" customWidth="1"/>
  </cols>
  <sheetData>
    <row r="5" ht="12.75">
      <c r="B5" s="346" t="s">
        <v>485</v>
      </c>
    </row>
    <row r="6" spans="1:9" ht="18">
      <c r="A6" s="393" t="s">
        <v>248</v>
      </c>
      <c r="B6" s="393"/>
      <c r="C6" s="393"/>
      <c r="D6" s="393"/>
      <c r="E6" s="393"/>
      <c r="F6" s="393"/>
      <c r="G6" s="393"/>
      <c r="H6" s="393"/>
      <c r="I6" s="393"/>
    </row>
    <row r="8" spans="1:9" ht="18">
      <c r="A8" s="382" t="s">
        <v>255</v>
      </c>
      <c r="B8" s="382"/>
      <c r="C8" s="382"/>
      <c r="D8" s="382"/>
      <c r="E8" s="382"/>
      <c r="F8" s="382"/>
      <c r="G8" s="392"/>
      <c r="H8" s="392"/>
      <c r="I8" s="392"/>
    </row>
    <row r="9" spans="1:9" ht="15">
      <c r="A9" s="253"/>
      <c r="B9" s="253"/>
      <c r="C9" s="380" t="s">
        <v>0</v>
      </c>
      <c r="D9" s="384"/>
      <c r="E9" s="380"/>
      <c r="F9" s="380"/>
      <c r="G9" s="253"/>
      <c r="H9" s="253"/>
      <c r="I9" s="273"/>
    </row>
    <row r="10" spans="1:9" ht="15">
      <c r="A10" s="253"/>
      <c r="B10" s="253"/>
      <c r="C10" s="237"/>
      <c r="D10" s="234"/>
      <c r="E10" s="237"/>
      <c r="F10" s="237"/>
      <c r="G10" s="253"/>
      <c r="H10" s="253"/>
      <c r="I10" s="273"/>
    </row>
    <row r="11" spans="1:9" ht="15">
      <c r="A11" s="253"/>
      <c r="B11" s="253"/>
      <c r="C11" s="253"/>
      <c r="D11" s="253"/>
      <c r="E11" s="253"/>
      <c r="F11" s="253"/>
      <c r="G11" s="253"/>
      <c r="H11" s="253"/>
      <c r="I11" s="273"/>
    </row>
    <row r="12" spans="1:13" ht="15.75" thickBot="1">
      <c r="A12" s="253"/>
      <c r="B12" s="253"/>
      <c r="C12" s="253"/>
      <c r="D12" s="253"/>
      <c r="E12" s="253"/>
      <c r="F12" s="253"/>
      <c r="G12" s="253"/>
      <c r="H12" s="253"/>
      <c r="I12" s="273"/>
      <c r="M12" s="274"/>
    </row>
    <row r="13" spans="1:9" ht="17.25" thickBot="1">
      <c r="A13" s="253"/>
      <c r="B13" s="272" t="s">
        <v>49</v>
      </c>
      <c r="C13" s="271" t="s">
        <v>1</v>
      </c>
      <c r="D13" s="272" t="s">
        <v>50</v>
      </c>
      <c r="E13" s="271" t="s">
        <v>1</v>
      </c>
      <c r="F13" s="272" t="s">
        <v>51</v>
      </c>
      <c r="G13" s="271" t="s">
        <v>1</v>
      </c>
      <c r="H13" s="272" t="s">
        <v>15</v>
      </c>
      <c r="I13" s="271" t="s">
        <v>1</v>
      </c>
    </row>
    <row r="14" spans="1:9" ht="16.5">
      <c r="A14" s="270" t="s">
        <v>40</v>
      </c>
      <c r="B14" s="269">
        <v>67632</v>
      </c>
      <c r="C14" s="268">
        <f aca="true" t="shared" si="0" ref="C14:C21">B14*100/$B$21</f>
        <v>58.797652684199086</v>
      </c>
      <c r="D14" s="269">
        <v>20299</v>
      </c>
      <c r="E14" s="268">
        <f>D14*100/$D$21</f>
        <v>42.16659742417948</v>
      </c>
      <c r="F14" s="269">
        <v>12038</v>
      </c>
      <c r="G14" s="268">
        <f>F14*100/F21</f>
        <v>48.38229974679474</v>
      </c>
      <c r="H14" s="269">
        <f aca="true" t="shared" si="1" ref="H14:H20">B14+D14+F14</f>
        <v>99969</v>
      </c>
      <c r="I14" s="268">
        <f>H14*100/H21</f>
        <v>53.16199227848505</v>
      </c>
    </row>
    <row r="15" spans="1:9" ht="16.5">
      <c r="A15" s="269" t="s">
        <v>53</v>
      </c>
      <c r="B15" s="269">
        <f>B16+$B$17</f>
        <v>31785</v>
      </c>
      <c r="C15" s="268">
        <f t="shared" si="0"/>
        <v>27.633123234079548</v>
      </c>
      <c r="D15" s="269">
        <f>D16+D17</f>
        <v>23059</v>
      </c>
      <c r="E15" s="268">
        <f>D15*100/$D$21</f>
        <v>47.89987536352306</v>
      </c>
      <c r="F15" s="269">
        <f>F16+F17</f>
        <v>7318</v>
      </c>
      <c r="G15" s="268">
        <f>F15*100/F21</f>
        <v>29.4120011253567</v>
      </c>
      <c r="H15" s="269">
        <f t="shared" si="1"/>
        <v>62162</v>
      </c>
      <c r="I15" s="268">
        <f>H15*100/H21</f>
        <v>33.05680524977931</v>
      </c>
    </row>
    <row r="16" spans="1:9" ht="16.5">
      <c r="A16" s="267" t="s">
        <v>10</v>
      </c>
      <c r="B16" s="267">
        <v>17072</v>
      </c>
      <c r="C16" s="268">
        <f t="shared" si="0"/>
        <v>14.841990871549664</v>
      </c>
      <c r="D16" s="267">
        <v>8900</v>
      </c>
      <c r="E16" s="268">
        <f>D16*100/D21</f>
        <v>18.487744079767346</v>
      </c>
      <c r="F16" s="267">
        <v>5480</v>
      </c>
      <c r="G16" s="266">
        <f>G15*100/F21</f>
        <v>0.11821068737332383</v>
      </c>
      <c r="H16" s="267">
        <f t="shared" si="1"/>
        <v>31452</v>
      </c>
      <c r="I16" s="266">
        <f>H16*100/H21</f>
        <v>16.72569477680993</v>
      </c>
    </row>
    <row r="17" spans="1:9" ht="16.5">
      <c r="A17" s="267" t="s">
        <v>11</v>
      </c>
      <c r="B17" s="267">
        <v>14713</v>
      </c>
      <c r="C17" s="268">
        <f t="shared" si="0"/>
        <v>12.791132362529885</v>
      </c>
      <c r="D17" s="267">
        <v>14159</v>
      </c>
      <c r="E17" s="268">
        <f>D17*100/D21</f>
        <v>29.412131283755713</v>
      </c>
      <c r="F17" s="267">
        <v>1838</v>
      </c>
      <c r="G17" s="266">
        <f>F17*100/F21</f>
        <v>7.387162895382018</v>
      </c>
      <c r="H17" s="267">
        <f t="shared" si="1"/>
        <v>30710</v>
      </c>
      <c r="I17" s="266">
        <f>H17*100/H21</f>
        <v>16.331110472969378</v>
      </c>
    </row>
    <row r="18" spans="1:9" ht="16.5">
      <c r="A18" s="269" t="s">
        <v>12</v>
      </c>
      <c r="B18" s="269">
        <f>B19+B20</f>
        <v>15608</v>
      </c>
      <c r="C18" s="268">
        <f t="shared" si="0"/>
        <v>13.569224081721364</v>
      </c>
      <c r="D18" s="269">
        <f>D19+D20</f>
        <v>4782</v>
      </c>
      <c r="E18" s="268">
        <f>D18*100/$D$21</f>
        <v>9.933527212297466</v>
      </c>
      <c r="F18" s="269">
        <f>F19+F20</f>
        <v>5525</v>
      </c>
      <c r="G18" s="268">
        <f>F18*100/F21</f>
        <v>22.205699127848558</v>
      </c>
      <c r="H18" s="269">
        <f t="shared" si="1"/>
        <v>25915</v>
      </c>
      <c r="I18" s="268">
        <f>H18*100/H21</f>
        <v>13.78120247173564</v>
      </c>
    </row>
    <row r="19" spans="1:9" ht="16.5">
      <c r="A19" s="267" t="s">
        <v>13</v>
      </c>
      <c r="B19" s="267">
        <v>9593</v>
      </c>
      <c r="C19" s="268">
        <f t="shared" si="0"/>
        <v>8.339926103021082</v>
      </c>
      <c r="D19" s="267">
        <v>2307</v>
      </c>
      <c r="E19" s="268">
        <f>D19*100/$D$21</f>
        <v>4.792272538429581</v>
      </c>
      <c r="F19" s="267">
        <v>504</v>
      </c>
      <c r="G19" s="266">
        <f>F19*100/F21</f>
        <v>2.0256420561874524</v>
      </c>
      <c r="H19" s="267">
        <f t="shared" si="1"/>
        <v>12404</v>
      </c>
      <c r="I19" s="266">
        <f>H19*100/H21</f>
        <v>6.596258362315604</v>
      </c>
    </row>
    <row r="20" spans="1:9" ht="17.25" thickBot="1">
      <c r="A20" s="267" t="s">
        <v>14</v>
      </c>
      <c r="B20" s="267">
        <v>6015</v>
      </c>
      <c r="C20" s="268">
        <f t="shared" si="0"/>
        <v>5.2292979787002825</v>
      </c>
      <c r="D20" s="267">
        <v>2475</v>
      </c>
      <c r="E20" s="268">
        <f>D20*100/$D$21</f>
        <v>5.141254673867885</v>
      </c>
      <c r="F20" s="267">
        <v>5021</v>
      </c>
      <c r="G20" s="266">
        <f>F20*100/F21</f>
        <v>20.180057071661107</v>
      </c>
      <c r="H20" s="267">
        <f t="shared" si="1"/>
        <v>13511</v>
      </c>
      <c r="I20" s="266">
        <f>H20*100/H21</f>
        <v>7.1849441094200355</v>
      </c>
    </row>
    <row r="21" spans="1:9" ht="17.25" thickBot="1">
      <c r="A21" s="265" t="s">
        <v>15</v>
      </c>
      <c r="B21" s="265">
        <f>B14+B15+B18</f>
        <v>115025</v>
      </c>
      <c r="C21" s="281">
        <f t="shared" si="0"/>
        <v>100</v>
      </c>
      <c r="D21" s="282">
        <f>D14+D15+D18</f>
        <v>48140</v>
      </c>
      <c r="E21" s="283">
        <f>D21*100/$D$21</f>
        <v>100</v>
      </c>
      <c r="F21" s="279">
        <f>F14+F15+F18</f>
        <v>24881</v>
      </c>
      <c r="G21" s="262">
        <f>G14+G15+G18</f>
        <v>100</v>
      </c>
      <c r="H21" s="263">
        <f>H14+H15+H18</f>
        <v>188046</v>
      </c>
      <c r="I21" s="262">
        <f>I14+I15+I18</f>
        <v>100</v>
      </c>
    </row>
    <row r="23" spans="1:9" ht="26.25" customHeight="1">
      <c r="A23" s="394" t="s">
        <v>458</v>
      </c>
      <c r="B23" s="394"/>
      <c r="C23" s="394"/>
      <c r="D23" s="394"/>
      <c r="E23" s="394"/>
      <c r="F23" s="394"/>
      <c r="G23" s="394"/>
      <c r="H23" s="394"/>
      <c r="I23" s="394"/>
    </row>
    <row r="24" spans="1:9" ht="19.5" customHeight="1">
      <c r="A24" s="391" t="s">
        <v>460</v>
      </c>
      <c r="B24" s="391"/>
      <c r="C24" s="391"/>
      <c r="D24" s="391"/>
      <c r="E24" s="391"/>
      <c r="F24" s="391"/>
      <c r="G24" s="391"/>
      <c r="H24" s="391"/>
      <c r="I24" s="391"/>
    </row>
    <row r="25" spans="1:13" s="259" customFormat="1" ht="14.25">
      <c r="A25" s="261"/>
      <c r="B25" s="261"/>
      <c r="C25" s="261"/>
      <c r="D25" s="261"/>
      <c r="E25" s="261"/>
      <c r="I25" s="260"/>
      <c r="J25" s="251"/>
      <c r="K25" s="251"/>
      <c r="L25" s="251"/>
      <c r="M25" s="251"/>
    </row>
    <row r="26" ht="12.75"/>
    <row r="27" ht="12.75"/>
    <row r="28" ht="12.75"/>
    <row r="29" ht="12.75"/>
    <row r="30" spans="1:3" ht="15">
      <c r="A30" s="257"/>
      <c r="B30" s="258"/>
      <c r="C30" s="257"/>
    </row>
    <row r="31" spans="1:3" ht="15">
      <c r="A31" s="257"/>
      <c r="B31" s="258"/>
      <c r="C31" s="257"/>
    </row>
    <row r="32" spans="1:3" ht="15">
      <c r="A32" s="257"/>
      <c r="B32" s="258"/>
      <c r="C32" s="257"/>
    </row>
    <row r="33" spans="1:3" ht="15">
      <c r="A33" s="257"/>
      <c r="B33" s="258"/>
      <c r="C33" s="257"/>
    </row>
    <row r="34" spans="1:3" ht="15">
      <c r="A34" s="257"/>
      <c r="B34" s="258"/>
      <c r="C34" s="257"/>
    </row>
    <row r="35" spans="1:3" ht="15">
      <c r="A35" s="257"/>
      <c r="B35" s="258"/>
      <c r="C35" s="257"/>
    </row>
    <row r="36" spans="1:3" ht="15">
      <c r="A36" s="257"/>
      <c r="B36" s="258"/>
      <c r="C36" s="257"/>
    </row>
    <row r="37" spans="1:3" ht="15">
      <c r="A37" s="257"/>
      <c r="B37" s="258"/>
      <c r="C37" s="257"/>
    </row>
    <row r="38" spans="1:3" ht="15">
      <c r="A38" s="257"/>
      <c r="B38" s="258"/>
      <c r="C38" s="257"/>
    </row>
    <row r="39" spans="1:3" ht="15">
      <c r="A39" s="257"/>
      <c r="B39" s="258"/>
      <c r="C39" s="257"/>
    </row>
    <row r="40" spans="1:3" ht="15">
      <c r="A40" s="257"/>
      <c r="B40" s="258"/>
      <c r="C40" s="257"/>
    </row>
    <row r="41" spans="1:3" ht="15">
      <c r="A41" s="257"/>
      <c r="B41" s="258"/>
      <c r="C41" s="257"/>
    </row>
  </sheetData>
  <sheetProtection/>
  <mergeCells count="5">
    <mergeCell ref="A24:I24"/>
    <mergeCell ref="A8:I8"/>
    <mergeCell ref="C9:F9"/>
    <mergeCell ref="A6:I6"/>
    <mergeCell ref="A23:I23"/>
  </mergeCells>
  <hyperlinks>
    <hyperlink ref="B5" location="INDICE!A1" display="Volver al índice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3"/>
  <headerFooter alignWithMargins="0">
    <oddHeader>&amp;C
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9A6E4"/>
    <pageSetUpPr fitToPage="1"/>
  </sheetPr>
  <dimension ref="A3:I2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3.00390625" style="251" customWidth="1"/>
    <col min="2" max="2" width="13.140625" style="251" customWidth="1"/>
    <col min="3" max="3" width="11.421875" style="251" customWidth="1"/>
    <col min="4" max="4" width="13.28125" style="251" customWidth="1"/>
    <col min="5" max="8" width="11.421875" style="251" customWidth="1"/>
    <col min="9" max="9" width="13.28125" style="251" customWidth="1"/>
    <col min="10" max="10" width="7.28125" style="251" customWidth="1"/>
    <col min="11" max="16384" width="11.421875" style="251" customWidth="1"/>
  </cols>
  <sheetData>
    <row r="3" ht="12.75">
      <c r="B3" s="346" t="s">
        <v>485</v>
      </c>
    </row>
    <row r="5" spans="1:9" ht="18">
      <c r="A5" s="397" t="s">
        <v>240</v>
      </c>
      <c r="B5" s="397"/>
      <c r="C5" s="397"/>
      <c r="D5" s="397"/>
      <c r="E5" s="397"/>
      <c r="F5" s="397"/>
      <c r="G5" s="397"/>
      <c r="H5" s="397"/>
      <c r="I5" s="397"/>
    </row>
    <row r="7" spans="1:9" ht="18">
      <c r="A7" s="382" t="s">
        <v>480</v>
      </c>
      <c r="B7" s="382"/>
      <c r="C7" s="382"/>
      <c r="D7" s="382"/>
      <c r="E7" s="382"/>
      <c r="F7" s="382"/>
      <c r="G7" s="383"/>
      <c r="H7" s="383"/>
      <c r="I7" s="383"/>
    </row>
    <row r="8" spans="1:9" ht="15">
      <c r="A8" s="253"/>
      <c r="B8" s="380" t="s">
        <v>0</v>
      </c>
      <c r="C8" s="384"/>
      <c r="D8" s="380"/>
      <c r="E8" s="380"/>
      <c r="F8" s="396"/>
      <c r="G8" s="396"/>
      <c r="H8" s="253"/>
      <c r="I8" s="253"/>
    </row>
    <row r="9" spans="1:9" ht="15.75" thickBot="1">
      <c r="A9" s="253"/>
      <c r="B9" s="253"/>
      <c r="C9" s="253"/>
      <c r="D9" s="253"/>
      <c r="E9" s="253"/>
      <c r="F9" s="253"/>
      <c r="G9" s="253"/>
      <c r="H9" s="253"/>
      <c r="I9" s="253"/>
    </row>
    <row r="10" spans="1:9" ht="18.75" thickBot="1">
      <c r="A10" s="341"/>
      <c r="B10" s="342" t="s">
        <v>49</v>
      </c>
      <c r="C10" s="343" t="s">
        <v>1</v>
      </c>
      <c r="D10" s="342" t="s">
        <v>50</v>
      </c>
      <c r="E10" s="343" t="s">
        <v>1</v>
      </c>
      <c r="F10" s="342" t="s">
        <v>51</v>
      </c>
      <c r="G10" s="343">
        <f>F13*100/F15</f>
        <v>40.76604638077248</v>
      </c>
      <c r="H10" s="342" t="s">
        <v>15</v>
      </c>
      <c r="I10" s="343" t="s">
        <v>1</v>
      </c>
    </row>
    <row r="11" spans="1:9" ht="18">
      <c r="A11" s="40" t="s">
        <v>21</v>
      </c>
      <c r="B11" s="41">
        <v>4324</v>
      </c>
      <c r="C11" s="66">
        <f>B11*100/B15</f>
        <v>3.7591827863507934</v>
      </c>
      <c r="D11" s="41">
        <v>424</v>
      </c>
      <c r="E11" s="66">
        <f>D11*100/D15</f>
        <v>0.8807644370585791</v>
      </c>
      <c r="F11" s="41">
        <v>208</v>
      </c>
      <c r="G11" s="66">
        <f>F11*100/F15</f>
        <v>0.8359792612837105</v>
      </c>
      <c r="H11" s="67">
        <f>B11+D11+F11</f>
        <v>4956</v>
      </c>
      <c r="I11" s="344">
        <f>H11*100/H15</f>
        <v>2.635525350180275</v>
      </c>
    </row>
    <row r="12" spans="1:9" ht="18">
      <c r="A12" s="43" t="s">
        <v>48</v>
      </c>
      <c r="B12" s="41">
        <v>12630</v>
      </c>
      <c r="C12" s="66">
        <f>B12*100/B15</f>
        <v>10.980221690936753</v>
      </c>
      <c r="D12" s="41">
        <v>2279</v>
      </c>
      <c r="E12" s="66">
        <f>D12*100/D15</f>
        <v>4.734108849189863</v>
      </c>
      <c r="F12" s="41">
        <v>1461</v>
      </c>
      <c r="G12" s="66">
        <f>F12*100/F15</f>
        <v>5.871950484305293</v>
      </c>
      <c r="H12" s="67">
        <f>B12+D12+F12</f>
        <v>16370</v>
      </c>
      <c r="I12" s="344">
        <f>H12*100/H15</f>
        <v>8.705316784191103</v>
      </c>
    </row>
    <row r="13" spans="1:9" ht="18">
      <c r="A13" s="43" t="s">
        <v>23</v>
      </c>
      <c r="B13" s="41">
        <v>31699</v>
      </c>
      <c r="C13" s="66">
        <f>B13*100/B15</f>
        <v>27.55835687893936</v>
      </c>
      <c r="D13" s="41">
        <v>16751</v>
      </c>
      <c r="E13" s="66">
        <f>D13*100/D15</f>
        <v>34.79642708766099</v>
      </c>
      <c r="F13" s="41">
        <v>10143</v>
      </c>
      <c r="G13" s="66">
        <f>F13*100/F15</f>
        <v>40.76604638077248</v>
      </c>
      <c r="H13" s="67">
        <f>B13+D13+F13</f>
        <v>58593</v>
      </c>
      <c r="I13" s="344">
        <f>H13*100/H15</f>
        <v>31.158865384001786</v>
      </c>
    </row>
    <row r="14" spans="1:9" ht="18">
      <c r="A14" s="43" t="s">
        <v>24</v>
      </c>
      <c r="B14" s="41">
        <v>66372</v>
      </c>
      <c r="C14" s="66">
        <f>B14*100/B15</f>
        <v>57.70223864377309</v>
      </c>
      <c r="D14" s="41">
        <v>28686</v>
      </c>
      <c r="E14" s="66">
        <f>D14*100/D15</f>
        <v>59.588699626090566</v>
      </c>
      <c r="F14" s="41">
        <v>13069</v>
      </c>
      <c r="G14" s="66">
        <f>F14*100/F15</f>
        <v>52.52602387363852</v>
      </c>
      <c r="H14" s="67">
        <f>B14+D14+F14</f>
        <v>108127</v>
      </c>
      <c r="I14" s="344">
        <f>H14*100/H15</f>
        <v>57.500292481626836</v>
      </c>
    </row>
    <row r="15" spans="1:9" ht="18.75" thickBot="1">
      <c r="A15" s="68" t="s">
        <v>15</v>
      </c>
      <c r="B15" s="65">
        <f aca="true" t="shared" si="0" ref="B15:I15">SUM(B11:B14)</f>
        <v>115025</v>
      </c>
      <c r="C15" s="345">
        <f t="shared" si="0"/>
        <v>100</v>
      </c>
      <c r="D15" s="65">
        <f t="shared" si="0"/>
        <v>48140</v>
      </c>
      <c r="E15" s="345">
        <f t="shared" si="0"/>
        <v>100</v>
      </c>
      <c r="F15" s="65">
        <f t="shared" si="0"/>
        <v>24881</v>
      </c>
      <c r="G15" s="345">
        <f t="shared" si="0"/>
        <v>100</v>
      </c>
      <c r="H15" s="65">
        <f t="shared" si="0"/>
        <v>188046</v>
      </c>
      <c r="I15" s="345">
        <f t="shared" si="0"/>
        <v>100</v>
      </c>
    </row>
    <row r="16" spans="1:9" ht="15">
      <c r="A16" s="253"/>
      <c r="B16" s="253"/>
      <c r="C16" s="253"/>
      <c r="D16" s="253"/>
      <c r="E16" s="253"/>
      <c r="F16" s="253"/>
      <c r="G16" s="253"/>
      <c r="H16" s="253"/>
      <c r="I16" s="253"/>
    </row>
    <row r="17" spans="1:9" ht="1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ht="15">
      <c r="A18" s="253"/>
      <c r="B18" s="253"/>
      <c r="C18" s="253"/>
      <c r="D18" s="253"/>
      <c r="E18" s="253"/>
      <c r="F18" s="253"/>
      <c r="G18" s="253"/>
      <c r="H18" s="253"/>
      <c r="I18" s="253"/>
    </row>
    <row r="19" spans="1:9" ht="15">
      <c r="A19" s="253"/>
      <c r="B19" s="253"/>
      <c r="C19" s="253"/>
      <c r="D19" s="253"/>
      <c r="E19" s="253"/>
      <c r="F19" s="253"/>
      <c r="G19" s="253"/>
      <c r="H19" s="253"/>
      <c r="I19" s="253"/>
    </row>
    <row r="20" spans="1:9" ht="15">
      <c r="A20" s="253"/>
      <c r="B20" s="253"/>
      <c r="C20" s="253"/>
      <c r="D20" s="253"/>
      <c r="E20" s="253"/>
      <c r="F20" s="253"/>
      <c r="G20" s="253"/>
      <c r="H20" s="253"/>
      <c r="I20" s="253"/>
    </row>
    <row r="21" spans="1:9" ht="22.5" customHeight="1">
      <c r="A21" s="395" t="s">
        <v>458</v>
      </c>
      <c r="B21" s="395"/>
      <c r="C21" s="395"/>
      <c r="D21" s="395"/>
      <c r="E21" s="395"/>
      <c r="F21" s="395"/>
      <c r="G21" s="395"/>
      <c r="H21" s="395"/>
      <c r="I21" s="395"/>
    </row>
    <row r="22" spans="1:9" ht="18.75" customHeight="1">
      <c r="A22" s="395" t="s">
        <v>460</v>
      </c>
      <c r="B22" s="395"/>
      <c r="C22" s="395"/>
      <c r="D22" s="395"/>
      <c r="E22" s="395"/>
      <c r="F22" s="395"/>
      <c r="G22" s="395"/>
      <c r="H22" s="395"/>
      <c r="I22" s="395"/>
    </row>
    <row r="23" ht="14.25">
      <c r="I23" s="252"/>
    </row>
    <row r="25" ht="12.75"/>
    <row r="26" ht="12.75"/>
    <row r="27" ht="12.75"/>
    <row r="28" ht="12.75"/>
  </sheetData>
  <sheetProtection/>
  <mergeCells count="5">
    <mergeCell ref="A22:I22"/>
    <mergeCell ref="A7:I7"/>
    <mergeCell ref="B8:G8"/>
    <mergeCell ref="A5:I5"/>
    <mergeCell ref="A21:I21"/>
  </mergeCells>
  <hyperlinks>
    <hyperlink ref="B3" location="INDICE!A1" display="Volver al índice"/>
  </hyperlinks>
  <printOptions horizontalCentered="1" verticalCentered="1"/>
  <pageMargins left="1.3385826771653544" right="0.7480314960629921" top="1.22" bottom="0.84" header="0" footer="0"/>
  <pageSetup fitToHeight="1" fitToWidth="1" horizontalDpi="600" verticalDpi="600" orientation="landscape" paperSize="9" scale="96" r:id="rId3"/>
  <headerFooter alignWithMargins="0">
    <oddHeader>&amp;C
&amp;G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9A6E4"/>
    <pageSetUpPr fitToPage="1"/>
  </sheetPr>
  <dimension ref="A1:Q2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1.8515625" style="237" customWidth="1"/>
    <col min="2" max="2" width="10.57421875" style="237" customWidth="1"/>
    <col min="3" max="3" width="10.7109375" style="237" customWidth="1"/>
    <col min="4" max="4" width="10.421875" style="237" customWidth="1"/>
    <col min="5" max="5" width="10.7109375" style="237" customWidth="1"/>
    <col min="6" max="6" width="10.28125" style="237" customWidth="1"/>
    <col min="7" max="16384" width="11.421875" style="237" customWidth="1"/>
  </cols>
  <sheetData>
    <row r="1" ht="15">
      <c r="C1" s="346" t="s">
        <v>485</v>
      </c>
    </row>
    <row r="2" spans="1:11" ht="18">
      <c r="A2" s="382" t="s">
        <v>241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ht="18">
      <c r="E3" s="250"/>
    </row>
    <row r="4" spans="1:11" ht="18">
      <c r="A4" s="382" t="s">
        <v>256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8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7" ht="15.75" thickBot="1"/>
    <row r="8" spans="2:11" ht="17.25" thickBot="1">
      <c r="B8" s="398" t="s">
        <v>49</v>
      </c>
      <c r="C8" s="399"/>
      <c r="D8" s="400"/>
      <c r="E8" s="398" t="s">
        <v>50</v>
      </c>
      <c r="F8" s="399"/>
      <c r="G8" s="400"/>
      <c r="H8" s="398" t="s">
        <v>247</v>
      </c>
      <c r="I8" s="399"/>
      <c r="J8" s="399"/>
      <c r="K8" s="302" t="s">
        <v>15</v>
      </c>
    </row>
    <row r="9" spans="2:11" ht="17.25" thickBot="1">
      <c r="B9" s="300" t="s">
        <v>17</v>
      </c>
      <c r="C9" s="299" t="s">
        <v>18</v>
      </c>
      <c r="D9" s="301" t="s">
        <v>47</v>
      </c>
      <c r="E9" s="300" t="s">
        <v>17</v>
      </c>
      <c r="F9" s="299" t="s">
        <v>18</v>
      </c>
      <c r="G9" s="301" t="s">
        <v>47</v>
      </c>
      <c r="H9" s="300" t="s">
        <v>17</v>
      </c>
      <c r="I9" s="299" t="s">
        <v>18</v>
      </c>
      <c r="J9" s="298" t="s">
        <v>47</v>
      </c>
      <c r="K9" s="297"/>
    </row>
    <row r="10" spans="1:15" s="253" customFormat="1" ht="16.5">
      <c r="A10" s="270" t="s">
        <v>40</v>
      </c>
      <c r="B10" s="269">
        <v>36173</v>
      </c>
      <c r="C10" s="295">
        <v>31459</v>
      </c>
      <c r="D10" s="264">
        <f>B10+C10</f>
        <v>67632</v>
      </c>
      <c r="E10" s="269">
        <v>10980</v>
      </c>
      <c r="F10" s="295">
        <v>9319</v>
      </c>
      <c r="G10" s="264">
        <f>E10+F10</f>
        <v>20299</v>
      </c>
      <c r="H10" s="269">
        <v>6729</v>
      </c>
      <c r="I10" s="295">
        <v>5309</v>
      </c>
      <c r="J10" s="295">
        <f>H10+I10</f>
        <v>12038</v>
      </c>
      <c r="K10" s="293">
        <f aca="true" t="shared" si="0" ref="K10:K16">D10+G10+J10</f>
        <v>99969</v>
      </c>
      <c r="L10" s="237"/>
      <c r="M10" s="237"/>
      <c r="N10" s="237"/>
      <c r="O10" s="237"/>
    </row>
    <row r="11" spans="1:11" ht="16.5">
      <c r="A11" s="269" t="s">
        <v>53</v>
      </c>
      <c r="B11" s="269">
        <f aca="true" t="shared" si="1" ref="B11:J11">B12+B13</f>
        <v>18390</v>
      </c>
      <c r="C11" s="295">
        <f t="shared" si="1"/>
        <v>13395</v>
      </c>
      <c r="D11" s="264">
        <f t="shared" si="1"/>
        <v>31785</v>
      </c>
      <c r="E11" s="269">
        <f t="shared" si="1"/>
        <v>12940</v>
      </c>
      <c r="F11" s="295">
        <f t="shared" si="1"/>
        <v>10119</v>
      </c>
      <c r="G11" s="264">
        <f t="shared" si="1"/>
        <v>23059</v>
      </c>
      <c r="H11" s="269">
        <f t="shared" si="1"/>
        <v>4162</v>
      </c>
      <c r="I11" s="295">
        <f t="shared" si="1"/>
        <v>3156</v>
      </c>
      <c r="J11" s="295">
        <f t="shared" si="1"/>
        <v>7318</v>
      </c>
      <c r="K11" s="293">
        <f t="shared" si="0"/>
        <v>62162</v>
      </c>
    </row>
    <row r="12" spans="1:17" s="253" customFormat="1" ht="15">
      <c r="A12" s="267" t="s">
        <v>10</v>
      </c>
      <c r="B12" s="267">
        <v>11216</v>
      </c>
      <c r="C12" s="253">
        <v>5856</v>
      </c>
      <c r="D12" s="294">
        <f>B12+C12</f>
        <v>17072</v>
      </c>
      <c r="E12" s="267">
        <v>4958</v>
      </c>
      <c r="F12" s="253">
        <v>3942</v>
      </c>
      <c r="G12" s="294">
        <f>E12+F12</f>
        <v>8900</v>
      </c>
      <c r="H12" s="267">
        <v>3134</v>
      </c>
      <c r="I12" s="253">
        <v>2346</v>
      </c>
      <c r="J12" s="253">
        <f>H12+I12</f>
        <v>5480</v>
      </c>
      <c r="K12" s="296">
        <f t="shared" si="0"/>
        <v>31452</v>
      </c>
      <c r="L12" s="237"/>
      <c r="M12" s="237"/>
      <c r="N12" s="237"/>
      <c r="O12" s="237"/>
      <c r="P12" s="237"/>
      <c r="Q12" s="237"/>
    </row>
    <row r="13" spans="1:17" s="253" customFormat="1" ht="15">
      <c r="A13" s="267" t="s">
        <v>11</v>
      </c>
      <c r="B13" s="267">
        <v>7174</v>
      </c>
      <c r="C13" s="253">
        <v>7539</v>
      </c>
      <c r="D13" s="294">
        <f>B13+C13</f>
        <v>14713</v>
      </c>
      <c r="E13" s="267">
        <v>7982</v>
      </c>
      <c r="F13" s="253">
        <v>6177</v>
      </c>
      <c r="G13" s="294">
        <f>E13+F13</f>
        <v>14159</v>
      </c>
      <c r="H13" s="267">
        <v>1028</v>
      </c>
      <c r="I13" s="253">
        <v>810</v>
      </c>
      <c r="J13" s="253">
        <f>H13+I13</f>
        <v>1838</v>
      </c>
      <c r="K13" s="296">
        <f t="shared" si="0"/>
        <v>30710</v>
      </c>
      <c r="L13" s="237"/>
      <c r="M13" s="237"/>
      <c r="N13" s="237"/>
      <c r="O13" s="237"/>
      <c r="P13" s="237"/>
      <c r="Q13" s="237"/>
    </row>
    <row r="14" spans="1:17" s="253" customFormat="1" ht="16.5">
      <c r="A14" s="269" t="s">
        <v>12</v>
      </c>
      <c r="B14" s="269">
        <f>B15+B16</f>
        <v>7898</v>
      </c>
      <c r="C14" s="295">
        <f>C15+C16</f>
        <v>7710</v>
      </c>
      <c r="D14" s="264">
        <f>SUM(B14:C14)</f>
        <v>15608</v>
      </c>
      <c r="E14" s="269">
        <f aca="true" t="shared" si="2" ref="E14:J14">E15+E16</f>
        <v>2373</v>
      </c>
      <c r="F14" s="295">
        <f t="shared" si="2"/>
        <v>2409</v>
      </c>
      <c r="G14" s="264">
        <f t="shared" si="2"/>
        <v>4782</v>
      </c>
      <c r="H14" s="269">
        <f t="shared" si="2"/>
        <v>2884</v>
      </c>
      <c r="I14" s="295">
        <f t="shared" si="2"/>
        <v>2641</v>
      </c>
      <c r="J14" s="295">
        <f t="shared" si="2"/>
        <v>5525</v>
      </c>
      <c r="K14" s="293">
        <f t="shared" si="0"/>
        <v>25915</v>
      </c>
      <c r="L14" s="237"/>
      <c r="M14" s="237"/>
      <c r="N14" s="237"/>
      <c r="O14" s="237"/>
      <c r="P14" s="237"/>
      <c r="Q14" s="237"/>
    </row>
    <row r="15" spans="1:17" s="253" customFormat="1" ht="16.5">
      <c r="A15" s="267" t="s">
        <v>13</v>
      </c>
      <c r="B15" s="267">
        <v>4703</v>
      </c>
      <c r="C15" s="253">
        <v>4890</v>
      </c>
      <c r="D15" s="294">
        <f>B15+C15</f>
        <v>9593</v>
      </c>
      <c r="E15" s="267">
        <v>1150</v>
      </c>
      <c r="F15" s="253">
        <v>1157</v>
      </c>
      <c r="G15" s="294">
        <f>E15+F15</f>
        <v>2307</v>
      </c>
      <c r="H15" s="267">
        <v>276</v>
      </c>
      <c r="I15" s="253">
        <v>228</v>
      </c>
      <c r="J15" s="253">
        <f>H15+I15</f>
        <v>504</v>
      </c>
      <c r="K15" s="293">
        <f t="shared" si="0"/>
        <v>12404</v>
      </c>
      <c r="L15" s="237"/>
      <c r="M15" s="237"/>
      <c r="N15" s="237"/>
      <c r="O15" s="237"/>
      <c r="P15" s="237"/>
      <c r="Q15" s="237"/>
    </row>
    <row r="16" spans="1:17" s="253" customFormat="1" ht="16.5">
      <c r="A16" s="267" t="s">
        <v>14</v>
      </c>
      <c r="B16" s="267">
        <v>3195</v>
      </c>
      <c r="C16" s="253">
        <v>2820</v>
      </c>
      <c r="D16" s="294">
        <f>B16+C16</f>
        <v>6015</v>
      </c>
      <c r="E16" s="267">
        <v>1223</v>
      </c>
      <c r="F16" s="253">
        <v>1252</v>
      </c>
      <c r="G16" s="294">
        <f>E16+F16</f>
        <v>2475</v>
      </c>
      <c r="H16" s="267">
        <v>2608</v>
      </c>
      <c r="I16" s="253">
        <v>2413</v>
      </c>
      <c r="J16" s="253">
        <f>H16+I16</f>
        <v>5021</v>
      </c>
      <c r="K16" s="293">
        <f t="shared" si="0"/>
        <v>13511</v>
      </c>
      <c r="L16" s="237"/>
      <c r="M16" s="237"/>
      <c r="N16" s="237"/>
      <c r="O16" s="237"/>
      <c r="P16" s="237"/>
      <c r="Q16" s="237"/>
    </row>
    <row r="17" spans="1:11" ht="17.25" thickBot="1">
      <c r="A17" s="265" t="s">
        <v>15</v>
      </c>
      <c r="B17" s="263">
        <f aca="true" t="shared" si="3" ref="B17:K17">B10+B11+B14</f>
        <v>62461</v>
      </c>
      <c r="C17" s="263">
        <f t="shared" si="3"/>
        <v>52564</v>
      </c>
      <c r="D17" s="292">
        <f t="shared" si="3"/>
        <v>115025</v>
      </c>
      <c r="E17" s="263">
        <f t="shared" si="3"/>
        <v>26293</v>
      </c>
      <c r="F17" s="263">
        <f t="shared" si="3"/>
        <v>21847</v>
      </c>
      <c r="G17" s="292">
        <f t="shared" si="3"/>
        <v>48140</v>
      </c>
      <c r="H17" s="263">
        <f t="shared" si="3"/>
        <v>13775</v>
      </c>
      <c r="I17" s="263">
        <f t="shared" si="3"/>
        <v>11106</v>
      </c>
      <c r="J17" s="265">
        <f t="shared" si="3"/>
        <v>24881</v>
      </c>
      <c r="K17" s="291">
        <f t="shared" si="3"/>
        <v>188046</v>
      </c>
    </row>
    <row r="18" ht="15.75" customHeight="1">
      <c r="A18" s="251"/>
    </row>
    <row r="19" spans="1:11" ht="29.25" customHeight="1">
      <c r="A19" s="394" t="s">
        <v>464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</row>
    <row r="20" spans="1:11" ht="15">
      <c r="A20" s="391" t="s">
        <v>460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ht="15">
      <c r="K21" s="290"/>
    </row>
    <row r="23" ht="15"/>
    <row r="24" ht="15"/>
    <row r="25" ht="15"/>
    <row r="26" ht="15"/>
  </sheetData>
  <sheetProtection/>
  <mergeCells count="7">
    <mergeCell ref="A20:K20"/>
    <mergeCell ref="A2:K2"/>
    <mergeCell ref="A4:K4"/>
    <mergeCell ref="B8:D8"/>
    <mergeCell ref="E8:G8"/>
    <mergeCell ref="H8:J8"/>
    <mergeCell ref="A19:K19"/>
  </mergeCells>
  <hyperlinks>
    <hyperlink ref="C1" location="INDICE!A1" display="Volver al índice"/>
  </hyperlinks>
  <printOptions horizontalCentered="1" verticalCentered="1"/>
  <pageMargins left="1.3385826771653544" right="0.7480314960629921" top="1.1" bottom="0.984251968503937" header="0.25" footer="0"/>
  <pageSetup fitToHeight="1" fitToWidth="1" horizontalDpi="600" verticalDpi="600" orientation="landscape" paperSize="9" scale="94" r:id="rId3"/>
  <headerFooter alignWithMargins="0">
    <oddHeader>&amp;C
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9A6E4"/>
  </sheetPr>
  <dimension ref="A2:M195"/>
  <sheetViews>
    <sheetView workbookViewId="0" topLeftCell="A183">
      <selection activeCell="J185" sqref="J185"/>
    </sheetView>
  </sheetViews>
  <sheetFormatPr defaultColWidth="41.28125" defaultRowHeight="12.75"/>
  <cols>
    <col min="1" max="1" width="31.00390625" style="114" customWidth="1"/>
    <col min="2" max="2" width="12.8515625" style="114" customWidth="1"/>
    <col min="3" max="3" width="13.140625" style="114" customWidth="1"/>
    <col min="4" max="4" width="10.8515625" style="114" bestFit="1" customWidth="1"/>
    <col min="5" max="5" width="12.28125" style="114" bestFit="1" customWidth="1"/>
    <col min="6" max="6" width="17.8515625" style="120" customWidth="1"/>
    <col min="7" max="7" width="28.7109375" style="114" hidden="1" customWidth="1"/>
    <col min="8" max="8" width="29.140625" style="114" customWidth="1"/>
    <col min="9" max="9" width="11.140625" style="114" customWidth="1"/>
    <col min="10" max="10" width="45.140625" style="114" customWidth="1"/>
    <col min="11" max="11" width="11.57421875" style="114" customWidth="1"/>
    <col min="12" max="12" width="9.8515625" style="114" customWidth="1"/>
    <col min="13" max="13" width="13.421875" style="114" customWidth="1"/>
    <col min="14" max="14" width="18.00390625" style="114" customWidth="1"/>
    <col min="15" max="15" width="11.57421875" style="114" customWidth="1"/>
    <col min="16" max="16" width="12.140625" style="114" customWidth="1"/>
    <col min="17" max="16384" width="41.28125" style="114" customWidth="1"/>
  </cols>
  <sheetData>
    <row r="2" ht="14.25">
      <c r="B2" s="346" t="s">
        <v>485</v>
      </c>
    </row>
    <row r="3" spans="2:4" ht="18">
      <c r="B3" s="402" t="s">
        <v>242</v>
      </c>
      <c r="C3" s="403"/>
      <c r="D3" s="403"/>
    </row>
    <row r="5" spans="1:6" ht="16.5">
      <c r="A5" s="404" t="s">
        <v>453</v>
      </c>
      <c r="B5" s="404"/>
      <c r="C5" s="404"/>
      <c r="D5" s="404"/>
      <c r="E5" s="403"/>
      <c r="F5" s="403"/>
    </row>
    <row r="6" spans="1:6" ht="16.5">
      <c r="A6" s="404"/>
      <c r="B6" s="404"/>
      <c r="C6" s="404"/>
      <c r="D6" s="404"/>
      <c r="E6" s="404"/>
      <c r="F6" s="404"/>
    </row>
    <row r="7" spans="1:6" ht="15" thickBot="1">
      <c r="A7" s="72"/>
      <c r="B7" s="72"/>
      <c r="C7" s="72"/>
      <c r="D7" s="72"/>
      <c r="E7" s="72"/>
      <c r="F7" s="121"/>
    </row>
    <row r="8" spans="1:6" ht="20.25" customHeight="1" thickTop="1">
      <c r="A8" s="144"/>
      <c r="B8" s="145"/>
      <c r="C8" s="145"/>
      <c r="D8" s="145"/>
      <c r="E8" s="146" t="s">
        <v>226</v>
      </c>
      <c r="F8" s="147" t="s">
        <v>229</v>
      </c>
    </row>
    <row r="9" spans="1:6" ht="14.25">
      <c r="A9" s="148"/>
      <c r="B9" s="149" t="s">
        <v>227</v>
      </c>
      <c r="C9" s="149" t="s">
        <v>186</v>
      </c>
      <c r="D9" s="149" t="s">
        <v>187</v>
      </c>
      <c r="E9" s="150">
        <v>2014</v>
      </c>
      <c r="F9" s="151" t="s">
        <v>228</v>
      </c>
    </row>
    <row r="10" spans="1:6" ht="24" customHeight="1">
      <c r="A10" s="178" t="s">
        <v>274</v>
      </c>
      <c r="B10" s="303">
        <v>2</v>
      </c>
      <c r="C10" s="303">
        <v>1</v>
      </c>
      <c r="D10" s="153">
        <f aca="true" t="shared" si="0" ref="D10:D41">SUM(B10:C10)</f>
        <v>3</v>
      </c>
      <c r="E10" s="305">
        <v>67</v>
      </c>
      <c r="F10" s="154">
        <f>D10/E10*1000</f>
        <v>44.776119402985074</v>
      </c>
    </row>
    <row r="11" spans="1:6" ht="24" customHeight="1">
      <c r="A11" s="178" t="s">
        <v>275</v>
      </c>
      <c r="B11" s="303">
        <v>78</v>
      </c>
      <c r="C11" s="303">
        <v>35</v>
      </c>
      <c r="D11" s="153">
        <f t="shared" si="0"/>
        <v>113</v>
      </c>
      <c r="E11" s="305">
        <v>4339</v>
      </c>
      <c r="F11" s="154">
        <f aca="true" t="shared" si="1" ref="F11:F74">D11/E11*1000</f>
        <v>26.0428670200507</v>
      </c>
    </row>
    <row r="12" spans="1:13" ht="24" customHeight="1">
      <c r="A12" s="178" t="s">
        <v>276</v>
      </c>
      <c r="B12" s="303">
        <v>4</v>
      </c>
      <c r="C12" s="303">
        <v>3</v>
      </c>
      <c r="D12" s="153">
        <f t="shared" si="0"/>
        <v>7</v>
      </c>
      <c r="E12" s="305">
        <v>224</v>
      </c>
      <c r="F12" s="154">
        <f t="shared" si="1"/>
        <v>31.25</v>
      </c>
      <c r="M12" s="114">
        <f>+C14+C15+C18</f>
        <v>4805</v>
      </c>
    </row>
    <row r="13" spans="1:6" ht="24" customHeight="1">
      <c r="A13" s="178" t="s">
        <v>277</v>
      </c>
      <c r="B13" s="303">
        <v>243</v>
      </c>
      <c r="C13" s="303">
        <v>131</v>
      </c>
      <c r="D13" s="153">
        <f t="shared" si="0"/>
        <v>374</v>
      </c>
      <c r="E13" s="305">
        <v>8929</v>
      </c>
      <c r="F13" s="154">
        <f t="shared" si="1"/>
        <v>41.885989472505315</v>
      </c>
    </row>
    <row r="14" spans="1:6" ht="24" customHeight="1">
      <c r="A14" s="178" t="s">
        <v>278</v>
      </c>
      <c r="B14" s="303">
        <v>6232</v>
      </c>
      <c r="C14" s="303">
        <v>3173</v>
      </c>
      <c r="D14" s="153">
        <f t="shared" si="0"/>
        <v>9405</v>
      </c>
      <c r="E14" s="305">
        <v>200768</v>
      </c>
      <c r="F14" s="154">
        <f t="shared" si="1"/>
        <v>46.8451147593242</v>
      </c>
    </row>
    <row r="15" spans="1:6" ht="24" customHeight="1">
      <c r="A15" s="178" t="s">
        <v>279</v>
      </c>
      <c r="B15" s="303">
        <v>2753</v>
      </c>
      <c r="C15" s="303">
        <v>1434</v>
      </c>
      <c r="D15" s="153">
        <f t="shared" si="0"/>
        <v>4187</v>
      </c>
      <c r="E15" s="305">
        <v>112188</v>
      </c>
      <c r="F15" s="154">
        <f t="shared" si="1"/>
        <v>37.32128213356152</v>
      </c>
    </row>
    <row r="16" spans="1:6" ht="24" customHeight="1">
      <c r="A16" s="178" t="s">
        <v>280</v>
      </c>
      <c r="B16" s="303">
        <v>4504</v>
      </c>
      <c r="C16" s="303">
        <v>3398</v>
      </c>
      <c r="D16" s="153">
        <f t="shared" si="0"/>
        <v>7902</v>
      </c>
      <c r="E16" s="305">
        <v>170336</v>
      </c>
      <c r="F16" s="154">
        <f t="shared" si="1"/>
        <v>46.390663159872254</v>
      </c>
    </row>
    <row r="17" spans="1:6" ht="24" customHeight="1">
      <c r="A17" s="178" t="s">
        <v>281</v>
      </c>
      <c r="B17" s="303">
        <v>110</v>
      </c>
      <c r="C17" s="303">
        <v>31</v>
      </c>
      <c r="D17" s="153">
        <f t="shared" si="0"/>
        <v>141</v>
      </c>
      <c r="E17" s="305">
        <v>2528</v>
      </c>
      <c r="F17" s="154">
        <f t="shared" si="1"/>
        <v>55.7753164556962</v>
      </c>
    </row>
    <row r="18" spans="1:6" ht="24" customHeight="1">
      <c r="A18" s="178" t="s">
        <v>282</v>
      </c>
      <c r="B18" s="303">
        <v>550</v>
      </c>
      <c r="C18" s="303">
        <v>198</v>
      </c>
      <c r="D18" s="153">
        <f t="shared" si="0"/>
        <v>748</v>
      </c>
      <c r="E18" s="305">
        <v>20102</v>
      </c>
      <c r="F18" s="154">
        <f t="shared" si="1"/>
        <v>37.210227838026064</v>
      </c>
    </row>
    <row r="19" spans="1:6" ht="24" customHeight="1">
      <c r="A19" s="178" t="s">
        <v>283</v>
      </c>
      <c r="B19" s="303">
        <v>288</v>
      </c>
      <c r="C19" s="303">
        <v>142</v>
      </c>
      <c r="D19" s="153">
        <f t="shared" si="0"/>
        <v>430</v>
      </c>
      <c r="E19" s="305">
        <v>14005</v>
      </c>
      <c r="F19" s="154">
        <f t="shared" si="1"/>
        <v>30.703320242770438</v>
      </c>
    </row>
    <row r="20" spans="1:6" ht="24" customHeight="1" thickBot="1">
      <c r="A20" s="178" t="s">
        <v>284</v>
      </c>
      <c r="B20" s="303">
        <v>23</v>
      </c>
      <c r="C20" s="303">
        <v>11</v>
      </c>
      <c r="D20" s="153">
        <f t="shared" si="0"/>
        <v>34</v>
      </c>
      <c r="E20" s="305">
        <v>607</v>
      </c>
      <c r="F20" s="154">
        <f t="shared" si="1"/>
        <v>56.01317957166392</v>
      </c>
    </row>
    <row r="21" spans="1:6" ht="24" customHeight="1" thickBot="1">
      <c r="A21" s="178" t="s">
        <v>285</v>
      </c>
      <c r="B21" s="304">
        <v>17</v>
      </c>
      <c r="C21" s="303">
        <v>9</v>
      </c>
      <c r="D21" s="286">
        <f t="shared" si="0"/>
        <v>26</v>
      </c>
      <c r="E21" s="305">
        <v>1211</v>
      </c>
      <c r="F21" s="280">
        <f t="shared" si="1"/>
        <v>21.46985962014864</v>
      </c>
    </row>
    <row r="22" spans="1:6" ht="24" customHeight="1">
      <c r="A22" s="178" t="s">
        <v>286</v>
      </c>
      <c r="B22" s="303">
        <v>1826</v>
      </c>
      <c r="C22" s="303">
        <v>834</v>
      </c>
      <c r="D22" s="153">
        <f t="shared" si="0"/>
        <v>2660</v>
      </c>
      <c r="E22" s="305">
        <v>57792</v>
      </c>
      <c r="F22" s="154">
        <f t="shared" si="1"/>
        <v>46.02713178294574</v>
      </c>
    </row>
    <row r="23" spans="1:6" ht="24" customHeight="1">
      <c r="A23" s="178" t="s">
        <v>287</v>
      </c>
      <c r="B23" s="303">
        <v>1366</v>
      </c>
      <c r="C23" s="303">
        <v>434</v>
      </c>
      <c r="D23" s="153">
        <f t="shared" si="0"/>
        <v>1800</v>
      </c>
      <c r="E23" s="305">
        <v>55307</v>
      </c>
      <c r="F23" s="154">
        <f t="shared" si="1"/>
        <v>32.54560905491167</v>
      </c>
    </row>
    <row r="24" spans="1:6" ht="24" customHeight="1">
      <c r="A24" s="178" t="s">
        <v>288</v>
      </c>
      <c r="B24" s="303">
        <v>409</v>
      </c>
      <c r="C24" s="303">
        <v>94</v>
      </c>
      <c r="D24" s="153">
        <f t="shared" si="0"/>
        <v>503</v>
      </c>
      <c r="E24" s="305">
        <v>25374</v>
      </c>
      <c r="F24" s="154">
        <f t="shared" si="1"/>
        <v>19.82344131788445</v>
      </c>
    </row>
    <row r="25" spans="1:6" ht="24" customHeight="1">
      <c r="A25" s="178" t="s">
        <v>289</v>
      </c>
      <c r="B25" s="303">
        <v>4</v>
      </c>
      <c r="C25" s="303">
        <v>1</v>
      </c>
      <c r="D25" s="153">
        <f t="shared" si="0"/>
        <v>5</v>
      </c>
      <c r="E25" s="305">
        <v>98</v>
      </c>
      <c r="F25" s="154">
        <f t="shared" si="1"/>
        <v>51.02040816326531</v>
      </c>
    </row>
    <row r="26" spans="1:6" ht="24" customHeight="1">
      <c r="A26" s="178" t="s">
        <v>290</v>
      </c>
      <c r="B26" s="303">
        <v>43</v>
      </c>
      <c r="C26" s="303">
        <v>8</v>
      </c>
      <c r="D26" s="153">
        <f t="shared" si="0"/>
        <v>51</v>
      </c>
      <c r="E26" s="305">
        <v>1571</v>
      </c>
      <c r="F26" s="154">
        <f t="shared" si="1"/>
        <v>32.46339910884787</v>
      </c>
    </row>
    <row r="27" spans="1:6" ht="24" customHeight="1">
      <c r="A27" s="178" t="s">
        <v>291</v>
      </c>
      <c r="B27" s="303">
        <v>130</v>
      </c>
      <c r="C27" s="303">
        <v>46</v>
      </c>
      <c r="D27" s="153">
        <f t="shared" si="0"/>
        <v>176</v>
      </c>
      <c r="E27" s="305">
        <v>5351</v>
      </c>
      <c r="F27" s="154">
        <f t="shared" si="1"/>
        <v>32.89104840216782</v>
      </c>
    </row>
    <row r="28" spans="1:6" ht="24" customHeight="1">
      <c r="A28" s="178" t="s">
        <v>292</v>
      </c>
      <c r="B28" s="303">
        <v>52</v>
      </c>
      <c r="C28" s="303">
        <v>31</v>
      </c>
      <c r="D28" s="153">
        <f t="shared" si="0"/>
        <v>83</v>
      </c>
      <c r="E28" s="305">
        <v>1591</v>
      </c>
      <c r="F28" s="154">
        <f t="shared" si="1"/>
        <v>52.168447517284726</v>
      </c>
    </row>
    <row r="29" spans="1:6" ht="24" customHeight="1">
      <c r="A29" s="178" t="s">
        <v>293</v>
      </c>
      <c r="B29" s="303">
        <v>21</v>
      </c>
      <c r="C29" s="303">
        <v>13</v>
      </c>
      <c r="D29" s="153">
        <f t="shared" si="0"/>
        <v>34</v>
      </c>
      <c r="E29" s="305">
        <v>634</v>
      </c>
      <c r="F29" s="154">
        <f t="shared" si="1"/>
        <v>53.62776025236593</v>
      </c>
    </row>
    <row r="30" spans="1:6" ht="24" customHeight="1">
      <c r="A30" s="178" t="s">
        <v>294</v>
      </c>
      <c r="B30" s="303">
        <v>9</v>
      </c>
      <c r="C30" s="303">
        <v>2</v>
      </c>
      <c r="D30" s="153">
        <f t="shared" si="0"/>
        <v>11</v>
      </c>
      <c r="E30" s="305">
        <v>189</v>
      </c>
      <c r="F30" s="154">
        <f t="shared" si="1"/>
        <v>58.201058201058196</v>
      </c>
    </row>
    <row r="31" spans="1:6" ht="24" customHeight="1">
      <c r="A31" s="178" t="s">
        <v>295</v>
      </c>
      <c r="B31" s="303">
        <v>791</v>
      </c>
      <c r="C31" s="303">
        <v>412</v>
      </c>
      <c r="D31" s="153">
        <f t="shared" si="0"/>
        <v>1203</v>
      </c>
      <c r="E31" s="305">
        <v>47852</v>
      </c>
      <c r="F31" s="154">
        <f t="shared" si="1"/>
        <v>25.140015046393042</v>
      </c>
    </row>
    <row r="32" spans="1:6" ht="24" customHeight="1">
      <c r="A32" s="178" t="s">
        <v>296</v>
      </c>
      <c r="B32" s="303">
        <v>150</v>
      </c>
      <c r="C32" s="303">
        <v>39</v>
      </c>
      <c r="D32" s="153">
        <f t="shared" si="0"/>
        <v>189</v>
      </c>
      <c r="E32" s="305">
        <v>6982</v>
      </c>
      <c r="F32" s="154">
        <f t="shared" si="1"/>
        <v>27.069607562303066</v>
      </c>
    </row>
    <row r="33" spans="1:6" ht="24" customHeight="1">
      <c r="A33" s="178" t="s">
        <v>297</v>
      </c>
      <c r="B33" s="303">
        <v>4</v>
      </c>
      <c r="C33" s="303">
        <v>4</v>
      </c>
      <c r="D33" s="153">
        <f t="shared" si="0"/>
        <v>8</v>
      </c>
      <c r="E33" s="305">
        <v>199</v>
      </c>
      <c r="F33" s="154">
        <f t="shared" si="1"/>
        <v>40.20100502512563</v>
      </c>
    </row>
    <row r="34" spans="1:6" ht="24" customHeight="1">
      <c r="A34" s="178" t="s">
        <v>298</v>
      </c>
      <c r="B34" s="303">
        <v>20</v>
      </c>
      <c r="C34" s="303">
        <v>13</v>
      </c>
      <c r="D34" s="153">
        <f t="shared" si="0"/>
        <v>33</v>
      </c>
      <c r="E34" s="305">
        <v>568</v>
      </c>
      <c r="F34" s="154">
        <f t="shared" si="1"/>
        <v>58.098591549295776</v>
      </c>
    </row>
    <row r="35" spans="1:6" ht="24" customHeight="1">
      <c r="A35" s="178" t="s">
        <v>299</v>
      </c>
      <c r="B35" s="303">
        <v>210</v>
      </c>
      <c r="C35" s="303">
        <v>99</v>
      </c>
      <c r="D35" s="153">
        <f t="shared" si="0"/>
        <v>309</v>
      </c>
      <c r="E35" s="305">
        <v>10188</v>
      </c>
      <c r="F35" s="154">
        <f t="shared" si="1"/>
        <v>30.32979976442874</v>
      </c>
    </row>
    <row r="36" spans="1:6" ht="24" customHeight="1">
      <c r="A36" s="178" t="s">
        <v>300</v>
      </c>
      <c r="B36" s="303">
        <v>38</v>
      </c>
      <c r="C36" s="303">
        <v>18</v>
      </c>
      <c r="D36" s="153">
        <f t="shared" si="0"/>
        <v>56</v>
      </c>
      <c r="E36" s="305">
        <v>1952</v>
      </c>
      <c r="F36" s="154">
        <f t="shared" si="1"/>
        <v>28.688524590163937</v>
      </c>
    </row>
    <row r="37" spans="1:6" ht="24" customHeight="1">
      <c r="A37" s="178" t="s">
        <v>301</v>
      </c>
      <c r="B37" s="303">
        <v>51</v>
      </c>
      <c r="C37" s="303">
        <v>25</v>
      </c>
      <c r="D37" s="153">
        <f t="shared" si="0"/>
        <v>76</v>
      </c>
      <c r="E37" s="305">
        <v>2348</v>
      </c>
      <c r="F37" s="154">
        <f t="shared" si="1"/>
        <v>32.36797274275979</v>
      </c>
    </row>
    <row r="38" spans="1:6" ht="24" customHeight="1">
      <c r="A38" s="178" t="s">
        <v>302</v>
      </c>
      <c r="B38" s="303">
        <v>18</v>
      </c>
      <c r="C38" s="303">
        <v>7</v>
      </c>
      <c r="D38" s="153">
        <f t="shared" si="0"/>
        <v>25</v>
      </c>
      <c r="E38" s="305">
        <v>732</v>
      </c>
      <c r="F38" s="154">
        <f t="shared" si="1"/>
        <v>34.15300546448088</v>
      </c>
    </row>
    <row r="39" spans="1:6" ht="24" customHeight="1">
      <c r="A39" s="178" t="s">
        <v>303</v>
      </c>
      <c r="B39" s="303">
        <v>49</v>
      </c>
      <c r="C39" s="303">
        <v>30</v>
      </c>
      <c r="D39" s="153">
        <f t="shared" si="0"/>
        <v>79</v>
      </c>
      <c r="E39" s="305">
        <v>2590</v>
      </c>
      <c r="F39" s="154">
        <f t="shared" si="1"/>
        <v>30.501930501930502</v>
      </c>
    </row>
    <row r="40" spans="1:6" ht="24" customHeight="1">
      <c r="A40" s="178" t="s">
        <v>304</v>
      </c>
      <c r="B40" s="303">
        <v>107</v>
      </c>
      <c r="C40" s="303">
        <v>48</v>
      </c>
      <c r="D40" s="153">
        <f t="shared" si="0"/>
        <v>155</v>
      </c>
      <c r="E40" s="305">
        <v>2760</v>
      </c>
      <c r="F40" s="154">
        <f t="shared" si="1"/>
        <v>56.15942028985507</v>
      </c>
    </row>
    <row r="41" spans="1:6" ht="24" customHeight="1">
      <c r="A41" s="178" t="s">
        <v>305</v>
      </c>
      <c r="B41" s="303">
        <v>167</v>
      </c>
      <c r="C41" s="303">
        <v>62</v>
      </c>
      <c r="D41" s="153">
        <f t="shared" si="0"/>
        <v>229</v>
      </c>
      <c r="E41" s="305">
        <v>7048</v>
      </c>
      <c r="F41" s="154">
        <f t="shared" si="1"/>
        <v>32.491486946651534</v>
      </c>
    </row>
    <row r="42" spans="1:6" ht="24" customHeight="1">
      <c r="A42" s="178" t="s">
        <v>306</v>
      </c>
      <c r="B42" s="303">
        <v>125</v>
      </c>
      <c r="C42" s="303">
        <v>36</v>
      </c>
      <c r="D42" s="153">
        <f aca="true" t="shared" si="2" ref="D42:D73">SUM(B42:C42)</f>
        <v>161</v>
      </c>
      <c r="E42" s="305">
        <v>5775</v>
      </c>
      <c r="F42" s="154">
        <f t="shared" si="1"/>
        <v>27.87878787878788</v>
      </c>
    </row>
    <row r="43" spans="1:6" ht="24" customHeight="1">
      <c r="A43" s="178" t="s">
        <v>307</v>
      </c>
      <c r="B43" s="303">
        <v>7</v>
      </c>
      <c r="C43" s="303">
        <v>4</v>
      </c>
      <c r="D43" s="153">
        <f t="shared" si="2"/>
        <v>11</v>
      </c>
      <c r="E43" s="305">
        <v>476</v>
      </c>
      <c r="F43" s="154">
        <f t="shared" si="1"/>
        <v>23.10924369747899</v>
      </c>
    </row>
    <row r="44" spans="1:6" ht="24" customHeight="1">
      <c r="A44" s="178" t="s">
        <v>308</v>
      </c>
      <c r="B44" s="303">
        <v>57</v>
      </c>
      <c r="C44" s="303">
        <v>16</v>
      </c>
      <c r="D44" s="153">
        <f t="shared" si="2"/>
        <v>73</v>
      </c>
      <c r="E44" s="305">
        <v>1978</v>
      </c>
      <c r="F44" s="154">
        <f t="shared" si="1"/>
        <v>36.905965621840245</v>
      </c>
    </row>
    <row r="45" spans="1:6" ht="24" customHeight="1">
      <c r="A45" s="178" t="s">
        <v>309</v>
      </c>
      <c r="B45" s="303">
        <v>103</v>
      </c>
      <c r="C45" s="303">
        <v>30</v>
      </c>
      <c r="D45" s="153">
        <f t="shared" si="2"/>
        <v>133</v>
      </c>
      <c r="E45" s="305">
        <v>3460</v>
      </c>
      <c r="F45" s="154">
        <f t="shared" si="1"/>
        <v>38.43930635838151</v>
      </c>
    </row>
    <row r="46" spans="1:6" ht="24" customHeight="1">
      <c r="A46" s="178" t="s">
        <v>310</v>
      </c>
      <c r="B46" s="303">
        <v>62</v>
      </c>
      <c r="C46" s="303">
        <v>37</v>
      </c>
      <c r="D46" s="153">
        <f t="shared" si="2"/>
        <v>99</v>
      </c>
      <c r="E46" s="305">
        <v>2073</v>
      </c>
      <c r="F46" s="154">
        <f t="shared" si="1"/>
        <v>47.756874095513744</v>
      </c>
    </row>
    <row r="47" spans="1:6" ht="24" customHeight="1">
      <c r="A47" s="178" t="s">
        <v>311</v>
      </c>
      <c r="B47" s="303">
        <v>147</v>
      </c>
      <c r="C47" s="303">
        <v>64</v>
      </c>
      <c r="D47" s="153">
        <f t="shared" si="2"/>
        <v>211</v>
      </c>
      <c r="E47" s="305">
        <v>6831</v>
      </c>
      <c r="F47" s="154">
        <f t="shared" si="1"/>
        <v>30.88859610598741</v>
      </c>
    </row>
    <row r="48" spans="1:6" ht="24" customHeight="1">
      <c r="A48" s="178" t="s">
        <v>312</v>
      </c>
      <c r="B48" s="303">
        <v>7</v>
      </c>
      <c r="C48" s="303">
        <v>2</v>
      </c>
      <c r="D48" s="153">
        <f t="shared" si="2"/>
        <v>9</v>
      </c>
      <c r="E48" s="305">
        <v>174</v>
      </c>
      <c r="F48" s="154">
        <f t="shared" si="1"/>
        <v>51.724137931034484</v>
      </c>
    </row>
    <row r="49" spans="1:6" ht="24" customHeight="1">
      <c r="A49" s="178" t="s">
        <v>313</v>
      </c>
      <c r="B49" s="303">
        <v>61</v>
      </c>
      <c r="C49" s="303">
        <v>24</v>
      </c>
      <c r="D49" s="153">
        <f t="shared" si="2"/>
        <v>85</v>
      </c>
      <c r="E49" s="305">
        <v>2140</v>
      </c>
      <c r="F49" s="154">
        <f t="shared" si="1"/>
        <v>39.719626168224295</v>
      </c>
    </row>
    <row r="50" spans="1:6" ht="24" customHeight="1">
      <c r="A50" s="178" t="s">
        <v>314</v>
      </c>
      <c r="B50" s="303">
        <v>152</v>
      </c>
      <c r="C50" s="303">
        <v>80</v>
      </c>
      <c r="D50" s="153">
        <f t="shared" si="2"/>
        <v>232</v>
      </c>
      <c r="E50" s="305">
        <v>5447</v>
      </c>
      <c r="F50" s="154">
        <f t="shared" si="1"/>
        <v>42.59225261611896</v>
      </c>
    </row>
    <row r="51" spans="1:6" ht="24" customHeight="1">
      <c r="A51" s="178" t="s">
        <v>315</v>
      </c>
      <c r="B51" s="303">
        <v>882</v>
      </c>
      <c r="C51" s="303">
        <v>397</v>
      </c>
      <c r="D51" s="153">
        <f t="shared" si="2"/>
        <v>1279</v>
      </c>
      <c r="E51" s="305">
        <v>23739</v>
      </c>
      <c r="F51" s="154">
        <f t="shared" si="1"/>
        <v>53.87758540797844</v>
      </c>
    </row>
    <row r="52" spans="1:6" ht="24" customHeight="1">
      <c r="A52" s="178" t="s">
        <v>316</v>
      </c>
      <c r="B52" s="303">
        <v>113</v>
      </c>
      <c r="C52" s="303">
        <v>32</v>
      </c>
      <c r="D52" s="153">
        <f t="shared" si="2"/>
        <v>145</v>
      </c>
      <c r="E52" s="305">
        <v>6921</v>
      </c>
      <c r="F52" s="154">
        <f t="shared" si="1"/>
        <v>20.95072966334345</v>
      </c>
    </row>
    <row r="53" spans="1:7" ht="24" customHeight="1">
      <c r="A53" s="178" t="s">
        <v>317</v>
      </c>
      <c r="B53" s="303">
        <v>172</v>
      </c>
      <c r="C53" s="303">
        <v>66</v>
      </c>
      <c r="D53" s="153">
        <f t="shared" si="2"/>
        <v>238</v>
      </c>
      <c r="E53" s="305">
        <v>6780</v>
      </c>
      <c r="F53" s="154">
        <f t="shared" si="1"/>
        <v>35.10324483775811</v>
      </c>
      <c r="G53" s="178" t="s">
        <v>318</v>
      </c>
    </row>
    <row r="54" spans="1:7" ht="24" customHeight="1">
      <c r="A54" s="178" t="s">
        <v>318</v>
      </c>
      <c r="B54" s="303">
        <v>1732</v>
      </c>
      <c r="C54" s="303">
        <v>758</v>
      </c>
      <c r="D54" s="153">
        <f t="shared" si="2"/>
        <v>2490</v>
      </c>
      <c r="E54" s="305">
        <v>62587</v>
      </c>
      <c r="F54" s="154">
        <f t="shared" si="1"/>
        <v>39.78461980922555</v>
      </c>
      <c r="G54" s="178" t="s">
        <v>319</v>
      </c>
    </row>
    <row r="55" spans="1:7" ht="24" customHeight="1">
      <c r="A55" s="178" t="s">
        <v>319</v>
      </c>
      <c r="B55" s="303">
        <v>287</v>
      </c>
      <c r="C55" s="303">
        <v>109</v>
      </c>
      <c r="D55" s="153">
        <f t="shared" si="2"/>
        <v>396</v>
      </c>
      <c r="E55" s="305">
        <v>8409</v>
      </c>
      <c r="F55" s="154">
        <f t="shared" si="1"/>
        <v>47.09240099892972</v>
      </c>
      <c r="G55" s="178" t="s">
        <v>320</v>
      </c>
    </row>
    <row r="56" spans="1:7" ht="24" customHeight="1">
      <c r="A56" s="178" t="s">
        <v>320</v>
      </c>
      <c r="B56" s="303">
        <v>29</v>
      </c>
      <c r="C56" s="303">
        <v>27</v>
      </c>
      <c r="D56" s="153">
        <f t="shared" si="2"/>
        <v>56</v>
      </c>
      <c r="E56" s="305">
        <v>1581</v>
      </c>
      <c r="F56" s="154">
        <f t="shared" si="1"/>
        <v>35.420619860847566</v>
      </c>
      <c r="G56" s="178" t="s">
        <v>321</v>
      </c>
    </row>
    <row r="57" spans="1:7" ht="24" customHeight="1">
      <c r="A57" s="178" t="s">
        <v>321</v>
      </c>
      <c r="B57" s="303">
        <v>1282</v>
      </c>
      <c r="C57" s="303">
        <v>539</v>
      </c>
      <c r="D57" s="153">
        <f t="shared" si="2"/>
        <v>1821</v>
      </c>
      <c r="E57" s="305">
        <v>47445</v>
      </c>
      <c r="F57" s="154">
        <f t="shared" si="1"/>
        <v>38.38128359152703</v>
      </c>
      <c r="G57" s="178" t="s">
        <v>322</v>
      </c>
    </row>
    <row r="58" spans="1:7" ht="24" customHeight="1">
      <c r="A58" s="178" t="s">
        <v>322</v>
      </c>
      <c r="B58" s="303">
        <v>234</v>
      </c>
      <c r="C58" s="303">
        <v>67</v>
      </c>
      <c r="D58" s="153">
        <f t="shared" si="2"/>
        <v>301</v>
      </c>
      <c r="E58" s="305">
        <v>8934</v>
      </c>
      <c r="F58" s="154">
        <f t="shared" si="1"/>
        <v>33.69151555854041</v>
      </c>
      <c r="G58" s="178" t="s">
        <v>323</v>
      </c>
    </row>
    <row r="59" spans="1:7" ht="24" customHeight="1">
      <c r="A59" s="178" t="s">
        <v>323</v>
      </c>
      <c r="B59" s="303">
        <v>14</v>
      </c>
      <c r="C59" s="303">
        <v>8</v>
      </c>
      <c r="D59" s="153">
        <f t="shared" si="2"/>
        <v>22</v>
      </c>
      <c r="E59" s="305">
        <v>671</v>
      </c>
      <c r="F59" s="154">
        <f t="shared" si="1"/>
        <v>32.786885245901644</v>
      </c>
      <c r="G59" s="178" t="s">
        <v>324</v>
      </c>
    </row>
    <row r="60" spans="1:7" ht="24" customHeight="1">
      <c r="A60" s="178" t="s">
        <v>324</v>
      </c>
      <c r="B60" s="303">
        <v>2540</v>
      </c>
      <c r="C60" s="303">
        <v>1237</v>
      </c>
      <c r="D60" s="153">
        <f t="shared" si="2"/>
        <v>3777</v>
      </c>
      <c r="E60" s="305">
        <v>88847</v>
      </c>
      <c r="F60" s="154">
        <f t="shared" si="1"/>
        <v>42.511283442322195</v>
      </c>
      <c r="G60" s="178" t="s">
        <v>325</v>
      </c>
    </row>
    <row r="61" spans="1:7" ht="24" customHeight="1">
      <c r="A61" s="178" t="s">
        <v>325</v>
      </c>
      <c r="B61" s="303">
        <v>118</v>
      </c>
      <c r="C61" s="303">
        <v>35</v>
      </c>
      <c r="D61" s="153">
        <f t="shared" si="2"/>
        <v>153</v>
      </c>
      <c r="E61" s="305">
        <v>5738</v>
      </c>
      <c r="F61" s="154">
        <f t="shared" si="1"/>
        <v>26.664342976646918</v>
      </c>
      <c r="G61" s="178" t="s">
        <v>326</v>
      </c>
    </row>
    <row r="62" spans="1:7" ht="24" customHeight="1">
      <c r="A62" s="178" t="s">
        <v>326</v>
      </c>
      <c r="B62" s="303">
        <v>190</v>
      </c>
      <c r="C62" s="303">
        <v>46</v>
      </c>
      <c r="D62" s="153">
        <f t="shared" si="2"/>
        <v>236</v>
      </c>
      <c r="E62" s="305">
        <v>9841</v>
      </c>
      <c r="F62" s="154">
        <f t="shared" si="1"/>
        <v>23.98130271313891</v>
      </c>
      <c r="G62" s="178" t="s">
        <v>327</v>
      </c>
    </row>
    <row r="63" spans="1:7" ht="24" customHeight="1">
      <c r="A63" s="178" t="s">
        <v>327</v>
      </c>
      <c r="B63" s="303">
        <v>364</v>
      </c>
      <c r="C63" s="303">
        <v>187</v>
      </c>
      <c r="D63" s="153">
        <f t="shared" si="2"/>
        <v>551</v>
      </c>
      <c r="E63" s="305">
        <v>15244</v>
      </c>
      <c r="F63" s="154">
        <f t="shared" si="1"/>
        <v>36.14536866964051</v>
      </c>
      <c r="G63" s="178" t="s">
        <v>328</v>
      </c>
    </row>
    <row r="64" spans="1:7" ht="24" customHeight="1">
      <c r="A64" s="178" t="s">
        <v>328</v>
      </c>
      <c r="B64" s="303">
        <v>125</v>
      </c>
      <c r="C64" s="303">
        <v>18</v>
      </c>
      <c r="D64" s="153">
        <f t="shared" si="2"/>
        <v>143</v>
      </c>
      <c r="E64" s="305">
        <v>1410</v>
      </c>
      <c r="F64" s="154">
        <f t="shared" si="1"/>
        <v>101.41843971631205</v>
      </c>
      <c r="G64" s="178" t="s">
        <v>329</v>
      </c>
    </row>
    <row r="65" spans="1:7" ht="24" customHeight="1">
      <c r="A65" s="178" t="s">
        <v>329</v>
      </c>
      <c r="B65" s="303">
        <v>30</v>
      </c>
      <c r="C65" s="303">
        <v>9</v>
      </c>
      <c r="D65" s="153">
        <f t="shared" si="2"/>
        <v>39</v>
      </c>
      <c r="E65" s="305">
        <v>1545</v>
      </c>
      <c r="F65" s="154">
        <f t="shared" si="1"/>
        <v>25.24271844660194</v>
      </c>
      <c r="G65" s="178" t="s">
        <v>330</v>
      </c>
    </row>
    <row r="66" spans="1:7" ht="24" customHeight="1">
      <c r="A66" s="178" t="s">
        <v>330</v>
      </c>
      <c r="B66" s="303">
        <v>64</v>
      </c>
      <c r="C66" s="303">
        <v>20</v>
      </c>
      <c r="D66" s="153">
        <f t="shared" si="2"/>
        <v>84</v>
      </c>
      <c r="E66" s="305">
        <v>2020</v>
      </c>
      <c r="F66" s="154">
        <f t="shared" si="1"/>
        <v>41.584158415841586</v>
      </c>
      <c r="G66" s="178" t="s">
        <v>331</v>
      </c>
    </row>
    <row r="67" spans="1:7" ht="24" customHeight="1">
      <c r="A67" s="178" t="s">
        <v>331</v>
      </c>
      <c r="B67" s="303">
        <v>7537</v>
      </c>
      <c r="C67" s="303">
        <v>1987</v>
      </c>
      <c r="D67" s="153">
        <f t="shared" si="2"/>
        <v>9524</v>
      </c>
      <c r="E67" s="305">
        <v>195864</v>
      </c>
      <c r="F67" s="154">
        <f t="shared" si="1"/>
        <v>48.62557693093167</v>
      </c>
      <c r="G67" s="178" t="s">
        <v>332</v>
      </c>
    </row>
    <row r="68" spans="1:7" ht="24" customHeight="1">
      <c r="A68" s="178" t="s">
        <v>332</v>
      </c>
      <c r="B68" s="303">
        <v>156</v>
      </c>
      <c r="C68" s="303">
        <v>65</v>
      </c>
      <c r="D68" s="153">
        <f t="shared" si="2"/>
        <v>221</v>
      </c>
      <c r="E68" s="305">
        <v>6409</v>
      </c>
      <c r="F68" s="154">
        <f t="shared" si="1"/>
        <v>34.48275862068965</v>
      </c>
      <c r="G68" s="178" t="s">
        <v>333</v>
      </c>
    </row>
    <row r="69" spans="1:7" ht="24" customHeight="1">
      <c r="A69" s="178" t="s">
        <v>333</v>
      </c>
      <c r="B69" s="303">
        <v>71</v>
      </c>
      <c r="C69" s="303">
        <v>28</v>
      </c>
      <c r="D69" s="153">
        <f t="shared" si="2"/>
        <v>99</v>
      </c>
      <c r="E69" s="305">
        <v>2026</v>
      </c>
      <c r="F69" s="154">
        <f t="shared" si="1"/>
        <v>48.864758144126355</v>
      </c>
      <c r="G69" s="178" t="s">
        <v>334</v>
      </c>
    </row>
    <row r="70" spans="1:7" ht="24" customHeight="1">
      <c r="A70" s="178" t="s">
        <v>334</v>
      </c>
      <c r="B70" s="303">
        <v>870</v>
      </c>
      <c r="C70" s="303">
        <v>333</v>
      </c>
      <c r="D70" s="153">
        <f t="shared" si="2"/>
        <v>1203</v>
      </c>
      <c r="E70" s="305">
        <v>32380</v>
      </c>
      <c r="F70" s="154">
        <f t="shared" si="1"/>
        <v>37.15256331068561</v>
      </c>
      <c r="G70" s="178" t="s">
        <v>335</v>
      </c>
    </row>
    <row r="71" spans="1:7" ht="24" customHeight="1">
      <c r="A71" s="178" t="s">
        <v>335</v>
      </c>
      <c r="B71" s="303">
        <v>11</v>
      </c>
      <c r="C71" s="303">
        <v>7</v>
      </c>
      <c r="D71" s="153">
        <f t="shared" si="2"/>
        <v>18</v>
      </c>
      <c r="E71" s="305">
        <v>382</v>
      </c>
      <c r="F71" s="154">
        <f t="shared" si="1"/>
        <v>47.12041884816754</v>
      </c>
      <c r="G71" s="178" t="s">
        <v>336</v>
      </c>
    </row>
    <row r="72" spans="1:7" ht="24" customHeight="1">
      <c r="A72" s="178" t="s">
        <v>336</v>
      </c>
      <c r="B72" s="303">
        <v>9</v>
      </c>
      <c r="C72" s="303">
        <v>7</v>
      </c>
      <c r="D72" s="153">
        <f t="shared" si="2"/>
        <v>16</v>
      </c>
      <c r="E72" s="305">
        <v>362</v>
      </c>
      <c r="F72" s="154">
        <f t="shared" si="1"/>
        <v>44.19889502762431</v>
      </c>
      <c r="G72" s="178" t="s">
        <v>337</v>
      </c>
    </row>
    <row r="73" spans="1:7" ht="24" customHeight="1">
      <c r="A73" s="178" t="s">
        <v>337</v>
      </c>
      <c r="B73" s="303">
        <v>7</v>
      </c>
      <c r="C73" s="303">
        <v>3</v>
      </c>
      <c r="D73" s="153">
        <f t="shared" si="2"/>
        <v>10</v>
      </c>
      <c r="E73" s="305">
        <v>179</v>
      </c>
      <c r="F73" s="154">
        <f t="shared" si="1"/>
        <v>55.865921787709496</v>
      </c>
      <c r="G73" s="178" t="s">
        <v>338</v>
      </c>
    </row>
    <row r="74" spans="1:7" ht="24" customHeight="1">
      <c r="A74" s="178" t="s">
        <v>338</v>
      </c>
      <c r="B74" s="303">
        <v>4754</v>
      </c>
      <c r="C74" s="303">
        <v>3036</v>
      </c>
      <c r="D74" s="153">
        <f aca="true" t="shared" si="3" ref="D74:D105">SUM(B74:C74)</f>
        <v>7790</v>
      </c>
      <c r="E74" s="305">
        <v>173057</v>
      </c>
      <c r="F74" s="154">
        <f t="shared" si="1"/>
        <v>45.01407050856076</v>
      </c>
      <c r="G74" s="178" t="s">
        <v>339</v>
      </c>
    </row>
    <row r="75" spans="1:7" ht="24" customHeight="1">
      <c r="A75" s="178" t="s">
        <v>339</v>
      </c>
      <c r="B75" s="303">
        <v>213</v>
      </c>
      <c r="C75" s="303">
        <v>86</v>
      </c>
      <c r="D75" s="153">
        <f t="shared" si="3"/>
        <v>299</v>
      </c>
      <c r="E75" s="305">
        <v>9928</v>
      </c>
      <c r="F75" s="154">
        <f aca="true" t="shared" si="4" ref="F75:F138">D75/E75*1000</f>
        <v>30.116841257050766</v>
      </c>
      <c r="G75" s="178" t="s">
        <v>340</v>
      </c>
    </row>
    <row r="76" spans="1:7" ht="24" customHeight="1">
      <c r="A76" s="178" t="s">
        <v>340</v>
      </c>
      <c r="B76" s="303">
        <v>128</v>
      </c>
      <c r="C76" s="303">
        <v>40</v>
      </c>
      <c r="D76" s="153">
        <f t="shared" si="3"/>
        <v>168</v>
      </c>
      <c r="E76" s="305">
        <v>6057</v>
      </c>
      <c r="F76" s="154">
        <f t="shared" si="4"/>
        <v>27.73650321941555</v>
      </c>
      <c r="G76" s="178" t="s">
        <v>341</v>
      </c>
    </row>
    <row r="77" spans="1:7" ht="24" customHeight="1">
      <c r="A77" s="178" t="s">
        <v>341</v>
      </c>
      <c r="B77" s="303">
        <v>494</v>
      </c>
      <c r="C77" s="303">
        <v>238</v>
      </c>
      <c r="D77" s="153">
        <f t="shared" si="3"/>
        <v>732</v>
      </c>
      <c r="E77" s="305">
        <v>15547</v>
      </c>
      <c r="F77" s="154">
        <f t="shared" si="4"/>
        <v>47.08303852833344</v>
      </c>
      <c r="G77" s="178" t="s">
        <v>342</v>
      </c>
    </row>
    <row r="78" spans="1:7" ht="24" customHeight="1">
      <c r="A78" s="178" t="s">
        <v>342</v>
      </c>
      <c r="B78" s="303">
        <v>0</v>
      </c>
      <c r="C78" s="303">
        <v>0</v>
      </c>
      <c r="D78" s="153">
        <f t="shared" si="3"/>
        <v>0</v>
      </c>
      <c r="E78" s="305">
        <v>55</v>
      </c>
      <c r="F78" s="154">
        <f t="shared" si="4"/>
        <v>0</v>
      </c>
      <c r="G78" s="178" t="s">
        <v>343</v>
      </c>
    </row>
    <row r="79" spans="1:7" ht="24" customHeight="1">
      <c r="A79" s="178" t="s">
        <v>343</v>
      </c>
      <c r="B79" s="303">
        <v>3</v>
      </c>
      <c r="C79" s="303">
        <v>2</v>
      </c>
      <c r="D79" s="153">
        <f t="shared" si="3"/>
        <v>5</v>
      </c>
      <c r="E79" s="305">
        <v>179</v>
      </c>
      <c r="F79" s="154">
        <f t="shared" si="4"/>
        <v>27.932960893854748</v>
      </c>
      <c r="G79" s="178" t="s">
        <v>344</v>
      </c>
    </row>
    <row r="80" spans="1:7" ht="24" customHeight="1">
      <c r="A80" s="178" t="s">
        <v>344</v>
      </c>
      <c r="B80" s="303">
        <v>3</v>
      </c>
      <c r="C80" s="303">
        <v>1</v>
      </c>
      <c r="D80" s="153">
        <f t="shared" si="3"/>
        <v>4</v>
      </c>
      <c r="E80" s="305">
        <v>80</v>
      </c>
      <c r="F80" s="154">
        <f t="shared" si="4"/>
        <v>50</v>
      </c>
      <c r="G80" s="178" t="s">
        <v>345</v>
      </c>
    </row>
    <row r="81" spans="1:7" ht="24" customHeight="1">
      <c r="A81" s="178" t="s">
        <v>345</v>
      </c>
      <c r="B81" s="303">
        <v>168</v>
      </c>
      <c r="C81" s="303">
        <v>89</v>
      </c>
      <c r="D81" s="153">
        <f t="shared" si="3"/>
        <v>257</v>
      </c>
      <c r="E81" s="305">
        <v>7834</v>
      </c>
      <c r="F81" s="154">
        <f t="shared" si="4"/>
        <v>32.80571866224151</v>
      </c>
      <c r="G81" s="178" t="s">
        <v>346</v>
      </c>
    </row>
    <row r="82" spans="1:7" ht="24" customHeight="1">
      <c r="A82" s="178" t="s">
        <v>346</v>
      </c>
      <c r="B82" s="303">
        <v>650</v>
      </c>
      <c r="C82" s="303">
        <v>160</v>
      </c>
      <c r="D82" s="153">
        <f t="shared" si="3"/>
        <v>810</v>
      </c>
      <c r="E82" s="305">
        <v>19404</v>
      </c>
      <c r="F82" s="154">
        <f t="shared" si="4"/>
        <v>41.74397031539888</v>
      </c>
      <c r="G82" s="178" t="s">
        <v>347</v>
      </c>
    </row>
    <row r="83" spans="1:7" ht="24" customHeight="1">
      <c r="A83" s="178" t="s">
        <v>347</v>
      </c>
      <c r="B83" s="303">
        <v>5572</v>
      </c>
      <c r="C83" s="303">
        <v>3928</v>
      </c>
      <c r="D83" s="153">
        <f t="shared" si="3"/>
        <v>9500</v>
      </c>
      <c r="E83" s="305">
        <v>186696</v>
      </c>
      <c r="F83" s="154">
        <f t="shared" si="4"/>
        <v>50.88486095042208</v>
      </c>
      <c r="G83" s="178" t="s">
        <v>348</v>
      </c>
    </row>
    <row r="84" spans="1:7" ht="24" customHeight="1">
      <c r="A84" s="178" t="s">
        <v>348</v>
      </c>
      <c r="B84" s="303">
        <v>168</v>
      </c>
      <c r="C84" s="303">
        <v>44</v>
      </c>
      <c r="D84" s="153">
        <f t="shared" si="3"/>
        <v>212</v>
      </c>
      <c r="E84" s="305">
        <v>8159</v>
      </c>
      <c r="F84" s="154">
        <f t="shared" si="4"/>
        <v>25.98357641867876</v>
      </c>
      <c r="G84" s="178" t="s">
        <v>349</v>
      </c>
    </row>
    <row r="85" spans="1:7" ht="24" customHeight="1">
      <c r="A85" s="178" t="s">
        <v>349</v>
      </c>
      <c r="B85" s="303">
        <v>8</v>
      </c>
      <c r="C85" s="303">
        <v>9</v>
      </c>
      <c r="D85" s="153">
        <f t="shared" si="3"/>
        <v>17</v>
      </c>
      <c r="E85" s="305">
        <v>591</v>
      </c>
      <c r="F85" s="154">
        <f t="shared" si="4"/>
        <v>28.764805414551606</v>
      </c>
      <c r="G85" s="178" t="s">
        <v>350</v>
      </c>
    </row>
    <row r="86" spans="1:7" ht="24" customHeight="1">
      <c r="A86" s="178" t="s">
        <v>350</v>
      </c>
      <c r="B86" s="303">
        <v>30</v>
      </c>
      <c r="C86" s="303">
        <v>13</v>
      </c>
      <c r="D86" s="153">
        <f t="shared" si="3"/>
        <v>43</v>
      </c>
      <c r="E86" s="305">
        <v>1196</v>
      </c>
      <c r="F86" s="154">
        <f t="shared" si="4"/>
        <v>35.95317725752508</v>
      </c>
      <c r="G86" s="178" t="s">
        <v>351</v>
      </c>
    </row>
    <row r="87" spans="1:7" ht="24" customHeight="1">
      <c r="A87" s="178" t="s">
        <v>351</v>
      </c>
      <c r="B87" s="303">
        <v>2</v>
      </c>
      <c r="C87" s="303">
        <v>2</v>
      </c>
      <c r="D87" s="153">
        <f t="shared" si="3"/>
        <v>4</v>
      </c>
      <c r="E87" s="305">
        <v>47</v>
      </c>
      <c r="F87" s="154">
        <f t="shared" si="4"/>
        <v>85.1063829787234</v>
      </c>
      <c r="G87" s="178" t="s">
        <v>352</v>
      </c>
    </row>
    <row r="88" spans="1:7" ht="24" customHeight="1">
      <c r="A88" s="178" t="s">
        <v>352</v>
      </c>
      <c r="B88" s="303">
        <v>98906</v>
      </c>
      <c r="C88" s="303">
        <v>78110</v>
      </c>
      <c r="D88" s="155">
        <f t="shared" si="3"/>
        <v>177016</v>
      </c>
      <c r="E88" s="305">
        <v>3165235</v>
      </c>
      <c r="F88" s="154">
        <f t="shared" si="4"/>
        <v>55.92507349375323</v>
      </c>
      <c r="G88" s="178" t="s">
        <v>353</v>
      </c>
    </row>
    <row r="89" spans="1:7" ht="24" customHeight="1">
      <c r="A89" s="178" t="s">
        <v>353</v>
      </c>
      <c r="B89" s="303">
        <v>1432</v>
      </c>
      <c r="C89" s="303">
        <v>854</v>
      </c>
      <c r="D89" s="153">
        <f t="shared" si="3"/>
        <v>2286</v>
      </c>
      <c r="E89" s="305">
        <v>70359</v>
      </c>
      <c r="F89" s="154">
        <f t="shared" si="4"/>
        <v>32.49051294077517</v>
      </c>
      <c r="G89" s="178" t="s">
        <v>354</v>
      </c>
    </row>
    <row r="90" spans="1:7" ht="24" customHeight="1">
      <c r="A90" s="178" t="s">
        <v>354</v>
      </c>
      <c r="B90" s="303">
        <v>170</v>
      </c>
      <c r="C90" s="303">
        <v>76</v>
      </c>
      <c r="D90" s="153">
        <f t="shared" si="3"/>
        <v>246</v>
      </c>
      <c r="E90" s="305">
        <v>8182</v>
      </c>
      <c r="F90" s="154">
        <f t="shared" si="4"/>
        <v>30.065998533365924</v>
      </c>
      <c r="G90" s="178" t="s">
        <v>355</v>
      </c>
    </row>
    <row r="91" spans="1:7" ht="24" customHeight="1">
      <c r="A91" s="178" t="s">
        <v>355</v>
      </c>
      <c r="B91" s="303">
        <v>332</v>
      </c>
      <c r="C91" s="303">
        <v>99</v>
      </c>
      <c r="D91" s="153">
        <f t="shared" si="3"/>
        <v>431</v>
      </c>
      <c r="E91" s="305">
        <v>13133</v>
      </c>
      <c r="F91" s="154">
        <f t="shared" si="4"/>
        <v>32.818091829741874</v>
      </c>
      <c r="G91" s="178" t="s">
        <v>356</v>
      </c>
    </row>
    <row r="92" spans="1:7" ht="24" customHeight="1">
      <c r="A92" s="178" t="s">
        <v>356</v>
      </c>
      <c r="B92" s="303">
        <v>684</v>
      </c>
      <c r="C92" s="303">
        <v>205</v>
      </c>
      <c r="D92" s="153">
        <f t="shared" si="3"/>
        <v>889</v>
      </c>
      <c r="E92" s="305">
        <v>22763</v>
      </c>
      <c r="F92" s="154">
        <f t="shared" si="4"/>
        <v>39.05460615911786</v>
      </c>
      <c r="G92" s="178" t="s">
        <v>357</v>
      </c>
    </row>
    <row r="93" spans="1:7" ht="24" customHeight="1">
      <c r="A93" s="178" t="s">
        <v>357</v>
      </c>
      <c r="B93" s="303">
        <v>141</v>
      </c>
      <c r="C93" s="303">
        <v>54</v>
      </c>
      <c r="D93" s="153">
        <f t="shared" si="3"/>
        <v>195</v>
      </c>
      <c r="E93" s="305">
        <v>5890</v>
      </c>
      <c r="F93" s="154">
        <f t="shared" si="4"/>
        <v>33.106960950764005</v>
      </c>
      <c r="G93" s="178" t="s">
        <v>358</v>
      </c>
    </row>
    <row r="94" spans="1:7" ht="24" customHeight="1">
      <c r="A94" s="178" t="s">
        <v>358</v>
      </c>
      <c r="B94" s="303">
        <v>221</v>
      </c>
      <c r="C94" s="303">
        <v>51</v>
      </c>
      <c r="D94" s="153">
        <f t="shared" si="3"/>
        <v>272</v>
      </c>
      <c r="E94" s="305">
        <v>7983</v>
      </c>
      <c r="F94" s="154">
        <f t="shared" si="4"/>
        <v>34.072403858198676</v>
      </c>
      <c r="G94" s="178" t="s">
        <v>359</v>
      </c>
    </row>
    <row r="95" spans="1:7" ht="24" customHeight="1">
      <c r="A95" s="178" t="s">
        <v>359</v>
      </c>
      <c r="B95" s="303">
        <v>109</v>
      </c>
      <c r="C95" s="303">
        <v>59</v>
      </c>
      <c r="D95" s="153">
        <f t="shared" si="3"/>
        <v>168</v>
      </c>
      <c r="E95" s="305">
        <v>4374</v>
      </c>
      <c r="F95" s="154">
        <f t="shared" si="4"/>
        <v>38.408779149519894</v>
      </c>
      <c r="G95" s="178" t="s">
        <v>360</v>
      </c>
    </row>
    <row r="96" spans="1:7" ht="24" customHeight="1">
      <c r="A96" s="178" t="s">
        <v>360</v>
      </c>
      <c r="B96" s="303">
        <v>19</v>
      </c>
      <c r="C96" s="303">
        <v>2</v>
      </c>
      <c r="D96" s="153">
        <f t="shared" si="3"/>
        <v>21</v>
      </c>
      <c r="E96" s="305">
        <v>363</v>
      </c>
      <c r="F96" s="154">
        <f t="shared" si="4"/>
        <v>57.85123966942149</v>
      </c>
      <c r="G96" s="178" t="s">
        <v>361</v>
      </c>
    </row>
    <row r="97" spans="1:7" ht="24" customHeight="1">
      <c r="A97" s="178" t="s">
        <v>361</v>
      </c>
      <c r="B97" s="303">
        <v>120</v>
      </c>
      <c r="C97" s="303">
        <v>38</v>
      </c>
      <c r="D97" s="153">
        <f t="shared" si="3"/>
        <v>158</v>
      </c>
      <c r="E97" s="305">
        <v>5032</v>
      </c>
      <c r="F97" s="154">
        <f t="shared" si="4"/>
        <v>31.399046104928455</v>
      </c>
      <c r="G97" s="178" t="s">
        <v>362</v>
      </c>
    </row>
    <row r="98" spans="1:7" ht="24" customHeight="1">
      <c r="A98" s="178" t="s">
        <v>362</v>
      </c>
      <c r="B98" s="303">
        <v>239</v>
      </c>
      <c r="C98" s="303">
        <v>116</v>
      </c>
      <c r="D98" s="153">
        <f t="shared" si="3"/>
        <v>355</v>
      </c>
      <c r="E98" s="305">
        <v>12321</v>
      </c>
      <c r="F98" s="154">
        <f t="shared" si="4"/>
        <v>28.81259638016395</v>
      </c>
      <c r="G98" s="178" t="s">
        <v>363</v>
      </c>
    </row>
    <row r="99" spans="1:7" ht="24" customHeight="1">
      <c r="A99" s="178" t="s">
        <v>363</v>
      </c>
      <c r="B99" s="303">
        <v>274</v>
      </c>
      <c r="C99" s="303">
        <v>97</v>
      </c>
      <c r="D99" s="153">
        <f t="shared" si="3"/>
        <v>371</v>
      </c>
      <c r="E99" s="305">
        <v>7452</v>
      </c>
      <c r="F99" s="154">
        <f t="shared" si="4"/>
        <v>49.785292538915726</v>
      </c>
      <c r="G99" s="178" t="s">
        <v>364</v>
      </c>
    </row>
    <row r="100" spans="1:7" ht="24" customHeight="1">
      <c r="A100" s="178" t="s">
        <v>364</v>
      </c>
      <c r="B100" s="303">
        <v>7091</v>
      </c>
      <c r="C100" s="303">
        <v>3793</v>
      </c>
      <c r="D100" s="153">
        <f t="shared" si="3"/>
        <v>10884</v>
      </c>
      <c r="E100" s="305">
        <v>205712</v>
      </c>
      <c r="F100" s="154">
        <f t="shared" si="4"/>
        <v>52.90892121023567</v>
      </c>
      <c r="G100" s="178" t="s">
        <v>365</v>
      </c>
    </row>
    <row r="101" spans="1:7" ht="24" customHeight="1">
      <c r="A101" s="178" t="s">
        <v>365</v>
      </c>
      <c r="B101" s="303">
        <v>95</v>
      </c>
      <c r="C101" s="303">
        <v>33</v>
      </c>
      <c r="D101" s="153">
        <f t="shared" si="3"/>
        <v>128</v>
      </c>
      <c r="E101" s="305">
        <v>2862</v>
      </c>
      <c r="F101" s="154">
        <f t="shared" si="4"/>
        <v>44.72396925227114</v>
      </c>
      <c r="G101" s="178" t="s">
        <v>366</v>
      </c>
    </row>
    <row r="102" spans="1:7" ht="24" customHeight="1">
      <c r="A102" s="178" t="s">
        <v>366</v>
      </c>
      <c r="B102" s="303">
        <v>38</v>
      </c>
      <c r="C102" s="303">
        <v>12</v>
      </c>
      <c r="D102" s="153">
        <f t="shared" si="3"/>
        <v>50</v>
      </c>
      <c r="E102" s="305">
        <v>1194</v>
      </c>
      <c r="F102" s="154">
        <f t="shared" si="4"/>
        <v>41.87604690117253</v>
      </c>
      <c r="G102" s="178" t="s">
        <v>367</v>
      </c>
    </row>
    <row r="103" spans="1:7" ht="24" customHeight="1">
      <c r="A103" s="178" t="s">
        <v>367</v>
      </c>
      <c r="B103" s="303">
        <v>62</v>
      </c>
      <c r="C103" s="303">
        <v>16</v>
      </c>
      <c r="D103" s="153">
        <f t="shared" si="3"/>
        <v>78</v>
      </c>
      <c r="E103" s="305">
        <v>2465</v>
      </c>
      <c r="F103" s="154">
        <f t="shared" si="4"/>
        <v>31.643002028397564</v>
      </c>
      <c r="G103" s="178" t="s">
        <v>368</v>
      </c>
    </row>
    <row r="104" spans="1:7" ht="24" customHeight="1">
      <c r="A104" s="178" t="s">
        <v>368</v>
      </c>
      <c r="B104" s="303">
        <v>808</v>
      </c>
      <c r="C104" s="303">
        <v>243</v>
      </c>
      <c r="D104" s="153">
        <f t="shared" si="3"/>
        <v>1051</v>
      </c>
      <c r="E104" s="305">
        <v>26364</v>
      </c>
      <c r="F104" s="154">
        <f t="shared" si="4"/>
        <v>39.86496737976028</v>
      </c>
      <c r="G104" s="178" t="s">
        <v>369</v>
      </c>
    </row>
    <row r="105" spans="1:7" ht="24" customHeight="1">
      <c r="A105" s="178" t="s">
        <v>369</v>
      </c>
      <c r="B105" s="303">
        <v>2</v>
      </c>
      <c r="C105" s="303">
        <v>0</v>
      </c>
      <c r="D105" s="153">
        <f t="shared" si="3"/>
        <v>2</v>
      </c>
      <c r="E105" s="305">
        <v>129</v>
      </c>
      <c r="F105" s="154">
        <f t="shared" si="4"/>
        <v>15.503875968992247</v>
      </c>
      <c r="G105" s="178" t="s">
        <v>370</v>
      </c>
    </row>
    <row r="106" spans="1:7" ht="24" customHeight="1">
      <c r="A106" s="178" t="s">
        <v>370</v>
      </c>
      <c r="B106" s="303">
        <v>72</v>
      </c>
      <c r="C106" s="303">
        <v>26</v>
      </c>
      <c r="D106" s="153">
        <f aca="true" t="shared" si="5" ref="D106:D137">SUM(B106:C106)</f>
        <v>98</v>
      </c>
      <c r="E106" s="305">
        <v>2640</v>
      </c>
      <c r="F106" s="154">
        <f t="shared" si="4"/>
        <v>37.121212121212125</v>
      </c>
      <c r="G106" s="178" t="s">
        <v>371</v>
      </c>
    </row>
    <row r="107" spans="1:7" ht="24" customHeight="1">
      <c r="A107" s="178" t="s">
        <v>371</v>
      </c>
      <c r="B107" s="303">
        <v>144</v>
      </c>
      <c r="C107" s="303">
        <v>58</v>
      </c>
      <c r="D107" s="153">
        <f t="shared" si="5"/>
        <v>202</v>
      </c>
      <c r="E107" s="305">
        <v>5959</v>
      </c>
      <c r="F107" s="154">
        <f t="shared" si="4"/>
        <v>33.898305084745765</v>
      </c>
      <c r="G107" s="178" t="s">
        <v>372</v>
      </c>
    </row>
    <row r="108" spans="1:7" ht="24" customHeight="1">
      <c r="A108" s="178" t="s">
        <v>372</v>
      </c>
      <c r="B108" s="303">
        <v>4</v>
      </c>
      <c r="C108" s="303">
        <v>0</v>
      </c>
      <c r="D108" s="155">
        <f t="shared" si="5"/>
        <v>4</v>
      </c>
      <c r="E108" s="305">
        <v>334</v>
      </c>
      <c r="F108" s="154">
        <f t="shared" si="4"/>
        <v>11.976047904191617</v>
      </c>
      <c r="G108" s="178" t="s">
        <v>373</v>
      </c>
    </row>
    <row r="109" spans="1:7" ht="24" customHeight="1">
      <c r="A109" s="178" t="s">
        <v>373</v>
      </c>
      <c r="B109" s="303">
        <v>43</v>
      </c>
      <c r="C109" s="303">
        <v>20</v>
      </c>
      <c r="D109" s="153">
        <f t="shared" si="5"/>
        <v>63</v>
      </c>
      <c r="E109" s="305">
        <v>1283</v>
      </c>
      <c r="F109" s="154">
        <f t="shared" si="4"/>
        <v>49.103663289166015</v>
      </c>
      <c r="G109" s="178" t="s">
        <v>374</v>
      </c>
    </row>
    <row r="110" spans="1:7" ht="24" customHeight="1">
      <c r="A110" s="178" t="s">
        <v>374</v>
      </c>
      <c r="B110" s="303">
        <v>375</v>
      </c>
      <c r="C110" s="303">
        <v>123</v>
      </c>
      <c r="D110" s="153">
        <f t="shared" si="5"/>
        <v>498</v>
      </c>
      <c r="E110" s="305">
        <v>21718</v>
      </c>
      <c r="F110" s="154">
        <f t="shared" si="4"/>
        <v>22.930288240169443</v>
      </c>
      <c r="G110" s="178" t="s">
        <v>375</v>
      </c>
    </row>
    <row r="111" spans="1:7" ht="24" customHeight="1">
      <c r="A111" s="178" t="s">
        <v>375</v>
      </c>
      <c r="B111" s="303">
        <v>3774</v>
      </c>
      <c r="C111" s="303">
        <v>1200</v>
      </c>
      <c r="D111" s="153">
        <f t="shared" si="5"/>
        <v>4974</v>
      </c>
      <c r="E111" s="305">
        <v>125323</v>
      </c>
      <c r="F111" s="154">
        <f t="shared" si="4"/>
        <v>39.689442480630056</v>
      </c>
      <c r="G111" s="178" t="s">
        <v>376</v>
      </c>
    </row>
    <row r="112" spans="1:7" ht="24" customHeight="1">
      <c r="A112" s="178" t="s">
        <v>376</v>
      </c>
      <c r="B112" s="303">
        <v>10</v>
      </c>
      <c r="C112" s="303">
        <v>8</v>
      </c>
      <c r="D112" s="153">
        <f t="shared" si="5"/>
        <v>18</v>
      </c>
      <c r="E112" s="305">
        <v>507</v>
      </c>
      <c r="F112" s="154">
        <f t="shared" si="4"/>
        <v>35.50295857988166</v>
      </c>
      <c r="G112" s="178" t="s">
        <v>377</v>
      </c>
    </row>
    <row r="113" spans="1:7" ht="24" customHeight="1">
      <c r="A113" s="178" t="s">
        <v>377</v>
      </c>
      <c r="B113" s="303">
        <v>154</v>
      </c>
      <c r="C113" s="303">
        <v>29</v>
      </c>
      <c r="D113" s="153">
        <f t="shared" si="5"/>
        <v>183</v>
      </c>
      <c r="E113" s="305">
        <v>5119</v>
      </c>
      <c r="F113" s="154">
        <f t="shared" si="4"/>
        <v>35.7491697597187</v>
      </c>
      <c r="G113" s="178" t="s">
        <v>378</v>
      </c>
    </row>
    <row r="114" spans="1:7" ht="24" customHeight="1">
      <c r="A114" s="178" t="s">
        <v>378</v>
      </c>
      <c r="B114" s="303">
        <v>82</v>
      </c>
      <c r="C114" s="303">
        <v>37</v>
      </c>
      <c r="D114" s="153">
        <f t="shared" si="5"/>
        <v>119</v>
      </c>
      <c r="E114" s="305">
        <v>2502</v>
      </c>
      <c r="F114" s="154">
        <f t="shared" si="4"/>
        <v>47.561950439648285</v>
      </c>
      <c r="G114" s="178" t="s">
        <v>379</v>
      </c>
    </row>
    <row r="115" spans="1:7" ht="24" customHeight="1">
      <c r="A115" s="178" t="s">
        <v>379</v>
      </c>
      <c r="B115" s="303">
        <v>92</v>
      </c>
      <c r="C115" s="303">
        <v>34</v>
      </c>
      <c r="D115" s="153">
        <f t="shared" si="5"/>
        <v>126</v>
      </c>
      <c r="E115" s="305">
        <v>2945</v>
      </c>
      <c r="F115" s="154">
        <f t="shared" si="4"/>
        <v>42.78438030560272</v>
      </c>
      <c r="G115" s="178" t="s">
        <v>380</v>
      </c>
    </row>
    <row r="116" spans="1:7" ht="24" customHeight="1">
      <c r="A116" s="178" t="s">
        <v>380</v>
      </c>
      <c r="B116" s="303">
        <v>14</v>
      </c>
      <c r="C116" s="303">
        <v>10</v>
      </c>
      <c r="D116" s="153">
        <f t="shared" si="5"/>
        <v>24</v>
      </c>
      <c r="E116" s="305">
        <v>795</v>
      </c>
      <c r="F116" s="154">
        <f t="shared" si="4"/>
        <v>30.18867924528302</v>
      </c>
      <c r="G116" s="178" t="s">
        <v>381</v>
      </c>
    </row>
    <row r="117" spans="1:7" ht="24" customHeight="1">
      <c r="A117" s="178" t="s">
        <v>381</v>
      </c>
      <c r="B117" s="303">
        <v>3</v>
      </c>
      <c r="C117" s="303">
        <v>2</v>
      </c>
      <c r="D117" s="153">
        <f t="shared" si="5"/>
        <v>5</v>
      </c>
      <c r="E117" s="305">
        <v>205</v>
      </c>
      <c r="F117" s="154">
        <f t="shared" si="4"/>
        <v>24.390243902439025</v>
      </c>
      <c r="G117" s="178" t="s">
        <v>382</v>
      </c>
    </row>
    <row r="118" spans="1:7" ht="24" customHeight="1">
      <c r="A118" s="178" t="s">
        <v>382</v>
      </c>
      <c r="B118" s="303">
        <v>1044</v>
      </c>
      <c r="C118" s="303">
        <v>427</v>
      </c>
      <c r="D118" s="153">
        <f t="shared" si="5"/>
        <v>1471</v>
      </c>
      <c r="E118" s="305">
        <v>47594</v>
      </c>
      <c r="F118" s="154">
        <f t="shared" si="4"/>
        <v>30.907257217296298</v>
      </c>
      <c r="G118" s="178" t="s">
        <v>383</v>
      </c>
    </row>
    <row r="119" spans="1:7" ht="24" customHeight="1">
      <c r="A119" s="178" t="s">
        <v>383</v>
      </c>
      <c r="B119" s="303">
        <v>3</v>
      </c>
      <c r="C119" s="303">
        <v>2</v>
      </c>
      <c r="D119" s="153">
        <f t="shared" si="5"/>
        <v>5</v>
      </c>
      <c r="E119" s="305">
        <v>172</v>
      </c>
      <c r="F119" s="154">
        <f t="shared" si="4"/>
        <v>29.069767441860463</v>
      </c>
      <c r="G119" s="178" t="s">
        <v>384</v>
      </c>
    </row>
    <row r="120" spans="1:7" ht="24" customHeight="1">
      <c r="A120" s="178" t="s">
        <v>384</v>
      </c>
      <c r="B120" s="303">
        <v>1753</v>
      </c>
      <c r="C120" s="303">
        <v>1109</v>
      </c>
      <c r="D120" s="153">
        <f t="shared" si="5"/>
        <v>2862</v>
      </c>
      <c r="E120" s="305">
        <v>84360</v>
      </c>
      <c r="F120" s="154">
        <f t="shared" si="4"/>
        <v>33.92603129445234</v>
      </c>
      <c r="G120" s="178" t="s">
        <v>385</v>
      </c>
    </row>
    <row r="121" spans="1:7" ht="24" customHeight="1">
      <c r="A121" s="178" t="s">
        <v>385</v>
      </c>
      <c r="B121" s="303">
        <v>16</v>
      </c>
      <c r="C121" s="303">
        <v>2</v>
      </c>
      <c r="D121" s="153">
        <f t="shared" si="5"/>
        <v>18</v>
      </c>
      <c r="E121" s="305">
        <v>1092</v>
      </c>
      <c r="F121" s="154">
        <f t="shared" si="4"/>
        <v>16.483516483516485</v>
      </c>
      <c r="G121" s="178" t="s">
        <v>386</v>
      </c>
    </row>
    <row r="122" spans="1:7" ht="24" customHeight="1">
      <c r="A122" s="178" t="s">
        <v>386</v>
      </c>
      <c r="B122" s="303">
        <v>2</v>
      </c>
      <c r="C122" s="303">
        <v>1</v>
      </c>
      <c r="D122" s="153">
        <f t="shared" si="5"/>
        <v>3</v>
      </c>
      <c r="E122" s="305">
        <v>132</v>
      </c>
      <c r="F122" s="154">
        <f t="shared" si="4"/>
        <v>22.727272727272727</v>
      </c>
      <c r="G122" s="178" t="s">
        <v>387</v>
      </c>
    </row>
    <row r="123" spans="1:7" ht="24" customHeight="1">
      <c r="A123" s="178" t="s">
        <v>387</v>
      </c>
      <c r="B123" s="303">
        <v>3</v>
      </c>
      <c r="C123" s="303">
        <v>0</v>
      </c>
      <c r="D123" s="153">
        <f t="shared" si="5"/>
        <v>3</v>
      </c>
      <c r="E123" s="305">
        <v>83</v>
      </c>
      <c r="F123" s="154">
        <f t="shared" si="4"/>
        <v>36.144578313253014</v>
      </c>
      <c r="G123" s="178" t="s">
        <v>388</v>
      </c>
    </row>
    <row r="124" spans="1:7" ht="24" customHeight="1">
      <c r="A124" s="178" t="s">
        <v>388</v>
      </c>
      <c r="B124" s="303">
        <v>7</v>
      </c>
      <c r="C124" s="303">
        <v>5</v>
      </c>
      <c r="D124" s="153">
        <f t="shared" si="5"/>
        <v>12</v>
      </c>
      <c r="E124" s="305">
        <v>620</v>
      </c>
      <c r="F124" s="154">
        <f t="shared" si="4"/>
        <v>19.35483870967742</v>
      </c>
      <c r="G124" s="178" t="s">
        <v>389</v>
      </c>
    </row>
    <row r="125" spans="1:7" ht="24" customHeight="1">
      <c r="A125" s="178" t="s">
        <v>389</v>
      </c>
      <c r="B125" s="303">
        <v>80</v>
      </c>
      <c r="C125" s="303">
        <v>23</v>
      </c>
      <c r="D125" s="153">
        <f t="shared" si="5"/>
        <v>103</v>
      </c>
      <c r="E125" s="305">
        <v>3221</v>
      </c>
      <c r="F125" s="154">
        <f t="shared" si="4"/>
        <v>31.977646693573426</v>
      </c>
      <c r="G125" s="178" t="s">
        <v>390</v>
      </c>
    </row>
    <row r="126" spans="1:7" ht="24" customHeight="1">
      <c r="A126" s="178" t="s">
        <v>390</v>
      </c>
      <c r="B126" s="303">
        <v>46</v>
      </c>
      <c r="C126" s="303">
        <v>14</v>
      </c>
      <c r="D126" s="153">
        <f t="shared" si="5"/>
        <v>60</v>
      </c>
      <c r="E126" s="305">
        <v>1798</v>
      </c>
      <c r="F126" s="154">
        <f t="shared" si="4"/>
        <v>33.370411568409345</v>
      </c>
      <c r="G126" s="178" t="s">
        <v>391</v>
      </c>
    </row>
    <row r="127" spans="1:7" ht="24" customHeight="1">
      <c r="A127" s="178" t="s">
        <v>391</v>
      </c>
      <c r="B127" s="303">
        <v>3</v>
      </c>
      <c r="C127" s="303">
        <v>5</v>
      </c>
      <c r="D127" s="153">
        <f t="shared" si="5"/>
        <v>8</v>
      </c>
      <c r="E127" s="305">
        <v>281</v>
      </c>
      <c r="F127" s="154">
        <f t="shared" si="4"/>
        <v>28.469750889679712</v>
      </c>
      <c r="G127" s="178" t="s">
        <v>392</v>
      </c>
    </row>
    <row r="128" spans="1:7" ht="24" customHeight="1">
      <c r="A128" s="178" t="s">
        <v>392</v>
      </c>
      <c r="B128" s="303">
        <v>15</v>
      </c>
      <c r="C128" s="303">
        <v>12</v>
      </c>
      <c r="D128" s="153">
        <f t="shared" si="5"/>
        <v>27</v>
      </c>
      <c r="E128" s="305">
        <v>689</v>
      </c>
      <c r="F128" s="154">
        <f t="shared" si="4"/>
        <v>39.18722786647315</v>
      </c>
      <c r="G128" s="178" t="s">
        <v>393</v>
      </c>
    </row>
    <row r="129" spans="1:7" ht="24" customHeight="1">
      <c r="A129" s="178" t="s">
        <v>393</v>
      </c>
      <c r="B129" s="303">
        <v>1614</v>
      </c>
      <c r="C129" s="303">
        <v>375</v>
      </c>
      <c r="D129" s="153">
        <f t="shared" si="5"/>
        <v>1989</v>
      </c>
      <c r="E129" s="305">
        <v>80483</v>
      </c>
      <c r="F129" s="154">
        <f t="shared" si="4"/>
        <v>24.7132934905508</v>
      </c>
      <c r="G129" s="178" t="s">
        <v>394</v>
      </c>
    </row>
    <row r="130" spans="1:7" ht="24" customHeight="1">
      <c r="A130" s="178" t="s">
        <v>394</v>
      </c>
      <c r="B130" s="303">
        <v>2</v>
      </c>
      <c r="C130" s="303">
        <v>2</v>
      </c>
      <c r="D130" s="153">
        <f t="shared" si="5"/>
        <v>4</v>
      </c>
      <c r="E130" s="305">
        <v>103</v>
      </c>
      <c r="F130" s="154">
        <f t="shared" si="4"/>
        <v>38.83495145631068</v>
      </c>
      <c r="G130" s="178" t="s">
        <v>395</v>
      </c>
    </row>
    <row r="131" spans="1:7" ht="24" customHeight="1">
      <c r="A131" s="178" t="s">
        <v>395</v>
      </c>
      <c r="B131" s="303">
        <v>134</v>
      </c>
      <c r="C131" s="303">
        <v>43</v>
      </c>
      <c r="D131" s="153">
        <f t="shared" si="5"/>
        <v>177</v>
      </c>
      <c r="E131" s="305">
        <v>4037</v>
      </c>
      <c r="F131" s="154">
        <f t="shared" si="4"/>
        <v>43.844438939806786</v>
      </c>
      <c r="G131" s="178" t="s">
        <v>396</v>
      </c>
    </row>
    <row r="132" spans="1:7" ht="24" customHeight="1">
      <c r="A132" s="178" t="s">
        <v>396</v>
      </c>
      <c r="B132" s="303">
        <v>3</v>
      </c>
      <c r="C132" s="303">
        <v>0</v>
      </c>
      <c r="D132" s="153">
        <f t="shared" si="5"/>
        <v>3</v>
      </c>
      <c r="E132" s="305">
        <v>52</v>
      </c>
      <c r="F132" s="154">
        <f t="shared" si="4"/>
        <v>57.69230769230769</v>
      </c>
      <c r="G132" s="178" t="s">
        <v>397</v>
      </c>
    </row>
    <row r="133" spans="1:7" ht="24" customHeight="1">
      <c r="A133" s="178" t="s">
        <v>397</v>
      </c>
      <c r="B133" s="303">
        <v>1585</v>
      </c>
      <c r="C133" s="303">
        <v>812</v>
      </c>
      <c r="D133" s="153">
        <f t="shared" si="5"/>
        <v>2397</v>
      </c>
      <c r="E133" s="305">
        <v>92784</v>
      </c>
      <c r="F133" s="154">
        <f t="shared" si="4"/>
        <v>25.834195550957062</v>
      </c>
      <c r="G133" s="178" t="s">
        <v>398</v>
      </c>
    </row>
    <row r="134" spans="1:7" ht="24" customHeight="1">
      <c r="A134" s="178" t="s">
        <v>398</v>
      </c>
      <c r="B134" s="303">
        <v>10</v>
      </c>
      <c r="C134" s="303">
        <v>11</v>
      </c>
      <c r="D134" s="153">
        <f t="shared" si="5"/>
        <v>21</v>
      </c>
      <c r="E134" s="305">
        <v>493</v>
      </c>
      <c r="F134" s="154">
        <f t="shared" si="4"/>
        <v>42.596348884381335</v>
      </c>
      <c r="G134" s="178" t="s">
        <v>399</v>
      </c>
    </row>
    <row r="135" spans="1:7" ht="24" customHeight="1">
      <c r="A135" s="178" t="s">
        <v>399</v>
      </c>
      <c r="B135" s="303">
        <v>207</v>
      </c>
      <c r="C135" s="303">
        <v>74</v>
      </c>
      <c r="D135" s="153">
        <f t="shared" si="5"/>
        <v>281</v>
      </c>
      <c r="E135" s="305">
        <v>12953</v>
      </c>
      <c r="F135" s="154">
        <f t="shared" si="4"/>
        <v>21.693816104377365</v>
      </c>
      <c r="G135" s="178" t="s">
        <v>400</v>
      </c>
    </row>
    <row r="136" spans="1:7" ht="24" customHeight="1">
      <c r="A136" s="178" t="s">
        <v>400</v>
      </c>
      <c r="B136" s="303">
        <v>1195</v>
      </c>
      <c r="C136" s="303">
        <v>529</v>
      </c>
      <c r="D136" s="153">
        <f t="shared" si="5"/>
        <v>1724</v>
      </c>
      <c r="E136" s="305">
        <v>40781</v>
      </c>
      <c r="F136" s="154">
        <f t="shared" si="4"/>
        <v>42.27458865648218</v>
      </c>
      <c r="G136" s="178" t="s">
        <v>401</v>
      </c>
    </row>
    <row r="137" spans="1:7" ht="24" customHeight="1">
      <c r="A137" s="178" t="s">
        <v>401</v>
      </c>
      <c r="B137" s="303">
        <v>440</v>
      </c>
      <c r="C137" s="303">
        <v>232</v>
      </c>
      <c r="D137" s="153">
        <f t="shared" si="5"/>
        <v>672</v>
      </c>
      <c r="E137" s="305">
        <v>18241</v>
      </c>
      <c r="F137" s="154">
        <f t="shared" si="4"/>
        <v>36.8400855216271</v>
      </c>
      <c r="G137" s="178" t="s">
        <v>402</v>
      </c>
    </row>
    <row r="138" spans="1:7" ht="24" customHeight="1">
      <c r="A138" s="178" t="s">
        <v>402</v>
      </c>
      <c r="B138" s="303">
        <v>596</v>
      </c>
      <c r="C138" s="303">
        <v>155</v>
      </c>
      <c r="D138" s="153">
        <f aca="true" t="shared" si="6" ref="D138:D169">SUM(B138:C138)</f>
        <v>751</v>
      </c>
      <c r="E138" s="305">
        <v>19092</v>
      </c>
      <c r="F138" s="154">
        <f t="shared" si="4"/>
        <v>39.33584747538236</v>
      </c>
      <c r="G138" s="178" t="s">
        <v>403</v>
      </c>
    </row>
    <row r="139" spans="1:7" ht="24" customHeight="1">
      <c r="A139" s="178" t="s">
        <v>403</v>
      </c>
      <c r="B139" s="303">
        <v>267</v>
      </c>
      <c r="C139" s="303">
        <v>136</v>
      </c>
      <c r="D139" s="153">
        <f t="shared" si="6"/>
        <v>403</v>
      </c>
      <c r="E139" s="305">
        <v>8516</v>
      </c>
      <c r="F139" s="154">
        <f aca="true" t="shared" si="7" ref="F139:F189">D139/E139*1000</f>
        <v>47.32268670737436</v>
      </c>
      <c r="G139" s="178" t="s">
        <v>404</v>
      </c>
    </row>
    <row r="140" spans="1:7" ht="24" customHeight="1">
      <c r="A140" s="178" t="s">
        <v>404</v>
      </c>
      <c r="B140" s="303">
        <v>2115</v>
      </c>
      <c r="C140" s="303">
        <v>985</v>
      </c>
      <c r="D140" s="153">
        <f t="shared" si="6"/>
        <v>3100</v>
      </c>
      <c r="E140" s="305">
        <v>83329</v>
      </c>
      <c r="F140" s="154">
        <f t="shared" si="7"/>
        <v>37.20193450059403</v>
      </c>
      <c r="G140" s="178" t="s">
        <v>405</v>
      </c>
    </row>
    <row r="141" spans="1:7" ht="24" customHeight="1">
      <c r="A141" s="178" t="s">
        <v>405</v>
      </c>
      <c r="B141" s="303">
        <v>29</v>
      </c>
      <c r="C141" s="303">
        <v>9</v>
      </c>
      <c r="D141" s="153">
        <f t="shared" si="6"/>
        <v>38</v>
      </c>
      <c r="E141" s="305">
        <v>1212</v>
      </c>
      <c r="F141" s="154">
        <f t="shared" si="7"/>
        <v>31.35313531353135</v>
      </c>
      <c r="G141" s="178" t="s">
        <v>406</v>
      </c>
    </row>
    <row r="142" spans="1:7" ht="24" customHeight="1">
      <c r="A142" s="178" t="s">
        <v>406</v>
      </c>
      <c r="B142" s="303">
        <v>13</v>
      </c>
      <c r="C142" s="303">
        <v>6</v>
      </c>
      <c r="D142" s="153">
        <f t="shared" si="6"/>
        <v>19</v>
      </c>
      <c r="E142" s="305">
        <v>833</v>
      </c>
      <c r="F142" s="154">
        <f t="shared" si="7"/>
        <v>22.809123649459785</v>
      </c>
      <c r="G142" s="178" t="s">
        <v>407</v>
      </c>
    </row>
    <row r="143" spans="1:7" ht="24" customHeight="1">
      <c r="A143" s="178" t="s">
        <v>407</v>
      </c>
      <c r="B143" s="303">
        <v>56</v>
      </c>
      <c r="C143" s="303">
        <v>15</v>
      </c>
      <c r="D143" s="153">
        <f t="shared" si="6"/>
        <v>71</v>
      </c>
      <c r="E143" s="305">
        <v>2445</v>
      </c>
      <c r="F143" s="154">
        <f t="shared" si="7"/>
        <v>29.038854805725972</v>
      </c>
      <c r="G143" s="178" t="s">
        <v>408</v>
      </c>
    </row>
    <row r="144" spans="1:7" ht="24" customHeight="1">
      <c r="A144" s="178" t="s">
        <v>408</v>
      </c>
      <c r="B144" s="303">
        <v>3</v>
      </c>
      <c r="C144" s="303">
        <v>3</v>
      </c>
      <c r="D144" s="153">
        <f t="shared" si="6"/>
        <v>6</v>
      </c>
      <c r="E144" s="305">
        <v>94</v>
      </c>
      <c r="F144" s="154">
        <f t="shared" si="7"/>
        <v>63.82978723404255</v>
      </c>
      <c r="G144" s="178" t="s">
        <v>409</v>
      </c>
    </row>
    <row r="145" spans="1:7" ht="24" customHeight="1">
      <c r="A145" s="178" t="s">
        <v>409</v>
      </c>
      <c r="B145" s="303">
        <v>81</v>
      </c>
      <c r="C145" s="303">
        <v>31</v>
      </c>
      <c r="D145" s="153">
        <f t="shared" si="6"/>
        <v>112</v>
      </c>
      <c r="E145" s="305">
        <v>3957</v>
      </c>
      <c r="F145" s="154">
        <f t="shared" si="7"/>
        <v>28.304270912307302</v>
      </c>
      <c r="G145" s="178" t="s">
        <v>410</v>
      </c>
    </row>
    <row r="146" spans="1:7" ht="24" customHeight="1">
      <c r="A146" s="178" t="s">
        <v>410</v>
      </c>
      <c r="B146" s="303">
        <v>185</v>
      </c>
      <c r="C146" s="303">
        <v>59</v>
      </c>
      <c r="D146" s="153">
        <f t="shared" si="6"/>
        <v>244</v>
      </c>
      <c r="E146" s="305">
        <v>8858</v>
      </c>
      <c r="F146" s="154">
        <f t="shared" si="7"/>
        <v>27.545721381801762</v>
      </c>
      <c r="G146" s="178" t="s">
        <v>411</v>
      </c>
    </row>
    <row r="147" spans="1:7" ht="24" customHeight="1">
      <c r="A147" s="178" t="s">
        <v>411</v>
      </c>
      <c r="B147" s="303">
        <v>3</v>
      </c>
      <c r="C147" s="303">
        <v>1</v>
      </c>
      <c r="D147" s="153">
        <f t="shared" si="6"/>
        <v>4</v>
      </c>
      <c r="E147" s="305">
        <v>77</v>
      </c>
      <c r="F147" s="154">
        <f t="shared" si="7"/>
        <v>51.948051948051955</v>
      </c>
      <c r="G147" s="178" t="s">
        <v>412</v>
      </c>
    </row>
    <row r="148" spans="1:7" ht="24" customHeight="1">
      <c r="A148" s="178" t="s">
        <v>412</v>
      </c>
      <c r="B148" s="303">
        <v>207</v>
      </c>
      <c r="C148" s="303">
        <v>95</v>
      </c>
      <c r="D148" s="153">
        <f t="shared" si="6"/>
        <v>302</v>
      </c>
      <c r="E148" s="305">
        <v>8482</v>
      </c>
      <c r="F148" s="154">
        <f t="shared" si="7"/>
        <v>35.60481018627682</v>
      </c>
      <c r="G148" s="178" t="s">
        <v>413</v>
      </c>
    </row>
    <row r="149" spans="1:7" ht="24" customHeight="1">
      <c r="A149" s="178" t="s">
        <v>413</v>
      </c>
      <c r="B149" s="303">
        <v>80</v>
      </c>
      <c r="C149" s="303">
        <v>33</v>
      </c>
      <c r="D149" s="153">
        <f t="shared" si="6"/>
        <v>113</v>
      </c>
      <c r="E149" s="305">
        <v>3267</v>
      </c>
      <c r="F149" s="154">
        <f t="shared" si="7"/>
        <v>34.58830731558004</v>
      </c>
      <c r="G149" s="178" t="s">
        <v>414</v>
      </c>
    </row>
    <row r="150" spans="1:7" ht="24" customHeight="1">
      <c r="A150" s="178" t="s">
        <v>414</v>
      </c>
      <c r="B150" s="303">
        <v>80</v>
      </c>
      <c r="C150" s="303">
        <v>35</v>
      </c>
      <c r="D150" s="153">
        <f t="shared" si="6"/>
        <v>115</v>
      </c>
      <c r="E150" s="305">
        <v>2617</v>
      </c>
      <c r="F150" s="154">
        <f t="shared" si="7"/>
        <v>43.943446694688575</v>
      </c>
      <c r="G150" s="178" t="s">
        <v>415</v>
      </c>
    </row>
    <row r="151" spans="1:7" ht="24" customHeight="1">
      <c r="A151" s="178" t="s">
        <v>415</v>
      </c>
      <c r="B151" s="303">
        <v>29</v>
      </c>
      <c r="C151" s="303">
        <v>16</v>
      </c>
      <c r="D151" s="153">
        <f t="shared" si="6"/>
        <v>45</v>
      </c>
      <c r="E151" s="305">
        <v>1261</v>
      </c>
      <c r="F151" s="154">
        <f t="shared" si="7"/>
        <v>35.68596352101507</v>
      </c>
      <c r="G151" s="178" t="s">
        <v>416</v>
      </c>
    </row>
    <row r="152" spans="1:7" ht="24" customHeight="1">
      <c r="A152" s="178" t="s">
        <v>416</v>
      </c>
      <c r="B152" s="303">
        <v>3602</v>
      </c>
      <c r="C152" s="303">
        <v>1510</v>
      </c>
      <c r="D152" s="153">
        <f t="shared" si="6"/>
        <v>5112</v>
      </c>
      <c r="E152" s="305">
        <v>126878</v>
      </c>
      <c r="F152" s="154">
        <f t="shared" si="7"/>
        <v>40.29067292990116</v>
      </c>
      <c r="G152" s="178" t="s">
        <v>417</v>
      </c>
    </row>
    <row r="153" spans="1:7" ht="24" customHeight="1">
      <c r="A153" s="178" t="s">
        <v>417</v>
      </c>
      <c r="B153" s="303">
        <v>192</v>
      </c>
      <c r="C153" s="303">
        <v>77</v>
      </c>
      <c r="D153" s="153">
        <f t="shared" si="6"/>
        <v>269</v>
      </c>
      <c r="E153" s="305">
        <v>7739</v>
      </c>
      <c r="F153" s="154">
        <f t="shared" si="7"/>
        <v>34.75901279235043</v>
      </c>
      <c r="G153" s="178" t="s">
        <v>418</v>
      </c>
    </row>
    <row r="154" spans="1:7" ht="24" customHeight="1">
      <c r="A154" s="178" t="s">
        <v>418</v>
      </c>
      <c r="B154" s="303">
        <v>100</v>
      </c>
      <c r="C154" s="303">
        <v>40</v>
      </c>
      <c r="D154" s="153">
        <f t="shared" si="6"/>
        <v>140</v>
      </c>
      <c r="E154" s="305">
        <v>4195</v>
      </c>
      <c r="F154" s="154">
        <f t="shared" si="7"/>
        <v>33.373063170441</v>
      </c>
      <c r="G154" s="178" t="s">
        <v>419</v>
      </c>
    </row>
    <row r="155" spans="1:7" ht="24" customHeight="1">
      <c r="A155" s="178" t="s">
        <v>419</v>
      </c>
      <c r="B155" s="303">
        <v>107</v>
      </c>
      <c r="C155" s="303">
        <v>63</v>
      </c>
      <c r="D155" s="153">
        <f t="shared" si="6"/>
        <v>170</v>
      </c>
      <c r="E155" s="305">
        <v>4828</v>
      </c>
      <c r="F155" s="154">
        <f t="shared" si="7"/>
        <v>35.21126760563381</v>
      </c>
      <c r="G155" s="178" t="s">
        <v>420</v>
      </c>
    </row>
    <row r="156" spans="1:7" ht="24" customHeight="1">
      <c r="A156" s="178" t="s">
        <v>420</v>
      </c>
      <c r="B156" s="303">
        <v>391</v>
      </c>
      <c r="C156" s="303">
        <v>211</v>
      </c>
      <c r="D156" s="153">
        <f t="shared" si="6"/>
        <v>602</v>
      </c>
      <c r="E156" s="305">
        <v>22838</v>
      </c>
      <c r="F156" s="154">
        <f t="shared" si="7"/>
        <v>26.359576145021457</v>
      </c>
      <c r="G156" s="178" t="s">
        <v>421</v>
      </c>
    </row>
    <row r="157" spans="1:7" ht="24" customHeight="1">
      <c r="A157" s="178" t="s">
        <v>421</v>
      </c>
      <c r="B157" s="303">
        <v>20</v>
      </c>
      <c r="C157" s="303">
        <v>11</v>
      </c>
      <c r="D157" s="153">
        <f t="shared" si="6"/>
        <v>31</v>
      </c>
      <c r="E157" s="305">
        <v>926</v>
      </c>
      <c r="F157" s="154">
        <f t="shared" si="7"/>
        <v>33.477321814254864</v>
      </c>
      <c r="G157" s="178" t="s">
        <v>422</v>
      </c>
    </row>
    <row r="158" spans="1:7" ht="24" customHeight="1">
      <c r="A158" s="178" t="s">
        <v>422</v>
      </c>
      <c r="B158" s="303">
        <v>206</v>
      </c>
      <c r="C158" s="303">
        <v>67</v>
      </c>
      <c r="D158" s="153">
        <f t="shared" si="6"/>
        <v>273</v>
      </c>
      <c r="E158" s="305">
        <v>7939</v>
      </c>
      <c r="F158" s="154">
        <f t="shared" si="7"/>
        <v>34.38720241844061</v>
      </c>
      <c r="G158" s="178" t="s">
        <v>423</v>
      </c>
    </row>
    <row r="159" spans="1:7" ht="24" customHeight="1">
      <c r="A159" s="178" t="s">
        <v>423</v>
      </c>
      <c r="B159" s="303">
        <v>974</v>
      </c>
      <c r="C159" s="303">
        <v>536</v>
      </c>
      <c r="D159" s="153">
        <f t="shared" si="6"/>
        <v>1510</v>
      </c>
      <c r="E159" s="305">
        <v>42546</v>
      </c>
      <c r="F159" s="154">
        <f t="shared" si="7"/>
        <v>35.49099797865839</v>
      </c>
      <c r="G159" s="178" t="s">
        <v>424</v>
      </c>
    </row>
    <row r="160" spans="1:7" ht="24" customHeight="1">
      <c r="A160" s="178" t="s">
        <v>424</v>
      </c>
      <c r="B160" s="303">
        <v>39</v>
      </c>
      <c r="C160" s="303">
        <v>10</v>
      </c>
      <c r="D160" s="153">
        <f t="shared" si="6"/>
        <v>49</v>
      </c>
      <c r="E160" s="305">
        <v>646</v>
      </c>
      <c r="F160" s="154">
        <f t="shared" si="7"/>
        <v>75.85139318885449</v>
      </c>
      <c r="G160" s="178" t="s">
        <v>425</v>
      </c>
    </row>
    <row r="161" spans="1:7" ht="24" customHeight="1">
      <c r="A161" s="178" t="s">
        <v>425</v>
      </c>
      <c r="B161" s="303">
        <v>36</v>
      </c>
      <c r="C161" s="303">
        <v>11</v>
      </c>
      <c r="D161" s="153">
        <f t="shared" si="6"/>
        <v>47</v>
      </c>
      <c r="E161" s="305">
        <v>1475</v>
      </c>
      <c r="F161" s="154">
        <f t="shared" si="7"/>
        <v>31.864406779661014</v>
      </c>
      <c r="G161" s="178" t="s">
        <v>426</v>
      </c>
    </row>
    <row r="162" spans="1:7" ht="24" customHeight="1">
      <c r="A162" s="178" t="s">
        <v>426</v>
      </c>
      <c r="B162" s="303">
        <v>23</v>
      </c>
      <c r="C162" s="303">
        <v>16</v>
      </c>
      <c r="D162" s="153">
        <f t="shared" si="6"/>
        <v>39</v>
      </c>
      <c r="E162" s="305">
        <v>855</v>
      </c>
      <c r="F162" s="154">
        <f t="shared" si="7"/>
        <v>45.6140350877193</v>
      </c>
      <c r="G162" s="178" t="s">
        <v>427</v>
      </c>
    </row>
    <row r="163" spans="1:7" ht="24" customHeight="1">
      <c r="A163" s="178" t="s">
        <v>427</v>
      </c>
      <c r="B163" s="303">
        <v>20</v>
      </c>
      <c r="C163" s="303">
        <v>14</v>
      </c>
      <c r="D163" s="153">
        <f t="shared" si="6"/>
        <v>34</v>
      </c>
      <c r="E163" s="305">
        <v>972</v>
      </c>
      <c r="F163" s="154">
        <f t="shared" si="7"/>
        <v>34.97942386831276</v>
      </c>
      <c r="G163" s="178" t="s">
        <v>428</v>
      </c>
    </row>
    <row r="164" spans="1:7" ht="24" customHeight="1">
      <c r="A164" s="178" t="s">
        <v>428</v>
      </c>
      <c r="B164" s="303">
        <v>28</v>
      </c>
      <c r="C164" s="303">
        <v>11</v>
      </c>
      <c r="D164" s="153">
        <f t="shared" si="6"/>
        <v>39</v>
      </c>
      <c r="E164" s="305">
        <v>804</v>
      </c>
      <c r="F164" s="154">
        <f t="shared" si="7"/>
        <v>48.507462686567166</v>
      </c>
      <c r="G164" s="178" t="s">
        <v>429</v>
      </c>
    </row>
    <row r="165" spans="1:7" ht="24" customHeight="1">
      <c r="A165" s="178" t="s">
        <v>429</v>
      </c>
      <c r="B165" s="303">
        <v>279</v>
      </c>
      <c r="C165" s="303">
        <v>124</v>
      </c>
      <c r="D165" s="153">
        <f t="shared" si="6"/>
        <v>403</v>
      </c>
      <c r="E165" s="305">
        <v>12058</v>
      </c>
      <c r="F165" s="154">
        <f t="shared" si="7"/>
        <v>33.42179465914746</v>
      </c>
      <c r="G165" s="178" t="s">
        <v>430</v>
      </c>
    </row>
    <row r="166" spans="1:7" ht="24" customHeight="1">
      <c r="A166" s="178" t="s">
        <v>430</v>
      </c>
      <c r="B166" s="303">
        <v>1732</v>
      </c>
      <c r="C166" s="303">
        <v>522</v>
      </c>
      <c r="D166" s="153">
        <f t="shared" si="6"/>
        <v>2254</v>
      </c>
      <c r="E166" s="305">
        <v>72265</v>
      </c>
      <c r="F166" s="154">
        <f t="shared" si="7"/>
        <v>31.19075624437833</v>
      </c>
      <c r="G166" s="178" t="s">
        <v>431</v>
      </c>
    </row>
    <row r="167" spans="1:7" ht="24" customHeight="1">
      <c r="A167" s="178" t="s">
        <v>431</v>
      </c>
      <c r="B167" s="303">
        <v>66</v>
      </c>
      <c r="C167" s="303">
        <v>29</v>
      </c>
      <c r="D167" s="153">
        <f t="shared" si="6"/>
        <v>95</v>
      </c>
      <c r="E167" s="305">
        <v>3689</v>
      </c>
      <c r="F167" s="154">
        <f t="shared" si="7"/>
        <v>25.752236378422335</v>
      </c>
      <c r="G167" s="178" t="s">
        <v>432</v>
      </c>
    </row>
    <row r="168" spans="1:7" ht="24" customHeight="1">
      <c r="A168" s="178" t="s">
        <v>432</v>
      </c>
      <c r="B168" s="303">
        <v>10</v>
      </c>
      <c r="C168" s="303">
        <v>7</v>
      </c>
      <c r="D168" s="153">
        <f t="shared" si="6"/>
        <v>17</v>
      </c>
      <c r="E168" s="305">
        <v>563</v>
      </c>
      <c r="F168" s="154">
        <f t="shared" si="7"/>
        <v>30.19538188277087</v>
      </c>
      <c r="G168" s="178" t="s">
        <v>433</v>
      </c>
    </row>
    <row r="169" spans="1:7" ht="24" customHeight="1">
      <c r="A169" s="178" t="s">
        <v>433</v>
      </c>
      <c r="B169" s="303">
        <v>94</v>
      </c>
      <c r="C169" s="303">
        <v>48</v>
      </c>
      <c r="D169" s="153">
        <f t="shared" si="6"/>
        <v>142</v>
      </c>
      <c r="E169" s="305">
        <v>4225</v>
      </c>
      <c r="F169" s="154">
        <f t="shared" si="7"/>
        <v>33.6094674556213</v>
      </c>
      <c r="G169" s="178" t="s">
        <v>434</v>
      </c>
    </row>
    <row r="170" spans="1:7" ht="24" customHeight="1">
      <c r="A170" s="178" t="s">
        <v>434</v>
      </c>
      <c r="B170" s="303">
        <v>69</v>
      </c>
      <c r="C170" s="303">
        <v>24</v>
      </c>
      <c r="D170" s="153">
        <f aca="true" t="shared" si="8" ref="D170:D189">SUM(B170:C170)</f>
        <v>93</v>
      </c>
      <c r="E170" s="305">
        <v>2852</v>
      </c>
      <c r="F170" s="154">
        <f t="shared" si="7"/>
        <v>32.608695652173914</v>
      </c>
      <c r="G170" s="178" t="s">
        <v>435</v>
      </c>
    </row>
    <row r="171" spans="1:7" ht="24" customHeight="1">
      <c r="A171" s="178" t="s">
        <v>435</v>
      </c>
      <c r="B171" s="303">
        <v>13</v>
      </c>
      <c r="C171" s="303">
        <v>4</v>
      </c>
      <c r="D171" s="153">
        <f t="shared" si="8"/>
        <v>17</v>
      </c>
      <c r="E171" s="305">
        <v>439</v>
      </c>
      <c r="F171" s="154">
        <f t="shared" si="7"/>
        <v>38.724373576309794</v>
      </c>
      <c r="G171" s="178" t="s">
        <v>436</v>
      </c>
    </row>
    <row r="172" spans="1:7" ht="24" customHeight="1">
      <c r="A172" s="178" t="s">
        <v>436</v>
      </c>
      <c r="B172" s="303">
        <v>286</v>
      </c>
      <c r="C172" s="303">
        <v>65</v>
      </c>
      <c r="D172" s="153">
        <f t="shared" si="8"/>
        <v>351</v>
      </c>
      <c r="E172" s="305">
        <v>12334</v>
      </c>
      <c r="F172" s="154">
        <f t="shared" si="7"/>
        <v>28.457921193449003</v>
      </c>
      <c r="G172" s="178" t="s">
        <v>437</v>
      </c>
    </row>
    <row r="173" spans="1:7" ht="24" customHeight="1">
      <c r="A173" s="178" t="s">
        <v>437</v>
      </c>
      <c r="B173" s="303">
        <v>28</v>
      </c>
      <c r="C173" s="303">
        <v>13</v>
      </c>
      <c r="D173" s="153">
        <f t="shared" si="8"/>
        <v>41</v>
      </c>
      <c r="E173" s="305">
        <v>1814</v>
      </c>
      <c r="F173" s="154">
        <f t="shared" si="7"/>
        <v>22.601984564498345</v>
      </c>
      <c r="G173" s="178" t="s">
        <v>438</v>
      </c>
    </row>
    <row r="174" spans="1:7" ht="24" customHeight="1">
      <c r="A174" s="178" t="s">
        <v>438</v>
      </c>
      <c r="B174" s="303">
        <v>22</v>
      </c>
      <c r="C174" s="303">
        <v>14</v>
      </c>
      <c r="D174" s="153">
        <f t="shared" si="8"/>
        <v>36</v>
      </c>
      <c r="E174" s="305">
        <v>1968</v>
      </c>
      <c r="F174" s="154">
        <f t="shared" si="7"/>
        <v>18.29268292682927</v>
      </c>
      <c r="G174" s="178" t="s">
        <v>439</v>
      </c>
    </row>
    <row r="175" spans="1:7" ht="24" customHeight="1">
      <c r="A175" s="178" t="s">
        <v>439</v>
      </c>
      <c r="B175" s="303">
        <v>216</v>
      </c>
      <c r="C175" s="303">
        <v>76</v>
      </c>
      <c r="D175" s="153">
        <f t="shared" si="8"/>
        <v>292</v>
      </c>
      <c r="E175" s="305">
        <v>6506</v>
      </c>
      <c r="F175" s="154">
        <f t="shared" si="7"/>
        <v>44.88164770980634</v>
      </c>
      <c r="G175" s="178" t="s">
        <v>440</v>
      </c>
    </row>
    <row r="176" spans="1:7" ht="24" customHeight="1">
      <c r="A176" s="178" t="s">
        <v>440</v>
      </c>
      <c r="B176" s="303">
        <v>103</v>
      </c>
      <c r="C176" s="303">
        <v>49</v>
      </c>
      <c r="D176" s="153">
        <f t="shared" si="8"/>
        <v>152</v>
      </c>
      <c r="E176" s="305">
        <v>3447</v>
      </c>
      <c r="F176" s="154">
        <f t="shared" si="7"/>
        <v>44.096315636785604</v>
      </c>
      <c r="G176" s="178" t="s">
        <v>441</v>
      </c>
    </row>
    <row r="177" spans="1:7" ht="24" customHeight="1">
      <c r="A177" s="178" t="s">
        <v>441</v>
      </c>
      <c r="B177" s="303">
        <v>199</v>
      </c>
      <c r="C177" s="303">
        <v>68</v>
      </c>
      <c r="D177" s="153">
        <f t="shared" si="8"/>
        <v>267</v>
      </c>
      <c r="E177" s="305">
        <v>11916</v>
      </c>
      <c r="F177" s="154">
        <f t="shared" si="7"/>
        <v>22.40684793554884</v>
      </c>
      <c r="G177" s="178" t="s">
        <v>442</v>
      </c>
    </row>
    <row r="178" spans="1:7" ht="24" customHeight="1">
      <c r="A178" s="178" t="s">
        <v>442</v>
      </c>
      <c r="B178" s="303">
        <v>23</v>
      </c>
      <c r="C178" s="303">
        <v>13</v>
      </c>
      <c r="D178" s="153">
        <f t="shared" si="8"/>
        <v>36</v>
      </c>
      <c r="E178" s="305">
        <v>738</v>
      </c>
      <c r="F178" s="154">
        <f t="shared" si="7"/>
        <v>48.78048780487805</v>
      </c>
      <c r="G178" s="178" t="s">
        <v>443</v>
      </c>
    </row>
    <row r="179" spans="1:7" ht="24" customHeight="1">
      <c r="A179" s="178" t="s">
        <v>443</v>
      </c>
      <c r="B179" s="303">
        <v>63</v>
      </c>
      <c r="C179" s="303">
        <v>24</v>
      </c>
      <c r="D179" s="153">
        <f t="shared" si="8"/>
        <v>87</v>
      </c>
      <c r="E179" s="305">
        <v>2507</v>
      </c>
      <c r="F179" s="154">
        <f t="shared" si="7"/>
        <v>34.70283207020343</v>
      </c>
      <c r="G179" s="178" t="s">
        <v>444</v>
      </c>
    </row>
    <row r="180" spans="1:7" ht="24" customHeight="1">
      <c r="A180" s="178" t="s">
        <v>444</v>
      </c>
      <c r="B180" s="303">
        <v>32</v>
      </c>
      <c r="C180" s="303">
        <v>17</v>
      </c>
      <c r="D180" s="153">
        <f t="shared" si="8"/>
        <v>49</v>
      </c>
      <c r="E180" s="305">
        <v>1241</v>
      </c>
      <c r="F180" s="154">
        <f t="shared" si="7"/>
        <v>39.4842868654311</v>
      </c>
      <c r="G180" s="178" t="s">
        <v>445</v>
      </c>
    </row>
    <row r="181" spans="1:7" ht="24" customHeight="1">
      <c r="A181" s="178" t="s">
        <v>445</v>
      </c>
      <c r="B181" s="303">
        <v>337</v>
      </c>
      <c r="C181" s="303">
        <v>143</v>
      </c>
      <c r="D181" s="153">
        <f t="shared" si="8"/>
        <v>480</v>
      </c>
      <c r="E181" s="305">
        <v>18827</v>
      </c>
      <c r="F181" s="154">
        <f t="shared" si="7"/>
        <v>25.49529930419079</v>
      </c>
      <c r="G181" s="178" t="s">
        <v>446</v>
      </c>
    </row>
    <row r="182" spans="1:7" ht="24" customHeight="1">
      <c r="A182" s="178" t="s">
        <v>446</v>
      </c>
      <c r="B182" s="303">
        <v>49</v>
      </c>
      <c r="C182" s="303">
        <v>15</v>
      </c>
      <c r="D182" s="153">
        <f t="shared" si="8"/>
        <v>64</v>
      </c>
      <c r="E182" s="305">
        <v>1445</v>
      </c>
      <c r="F182" s="154">
        <f t="shared" si="7"/>
        <v>44.29065743944636</v>
      </c>
      <c r="G182" s="178" t="s">
        <v>447</v>
      </c>
    </row>
    <row r="183" spans="1:7" ht="24" customHeight="1">
      <c r="A183" s="178" t="s">
        <v>447</v>
      </c>
      <c r="B183" s="303">
        <v>292</v>
      </c>
      <c r="C183" s="303">
        <v>82</v>
      </c>
      <c r="D183" s="153">
        <f t="shared" si="8"/>
        <v>374</v>
      </c>
      <c r="E183" s="305">
        <v>16730</v>
      </c>
      <c r="F183" s="154">
        <f t="shared" si="7"/>
        <v>22.355050806933654</v>
      </c>
      <c r="G183" s="178" t="s">
        <v>448</v>
      </c>
    </row>
    <row r="184" spans="1:7" ht="24" customHeight="1">
      <c r="A184" s="178" t="s">
        <v>448</v>
      </c>
      <c r="B184" s="303">
        <v>48</v>
      </c>
      <c r="C184" s="303">
        <v>18</v>
      </c>
      <c r="D184" s="153">
        <f t="shared" si="8"/>
        <v>66</v>
      </c>
      <c r="E184" s="305">
        <v>2085</v>
      </c>
      <c r="F184" s="154">
        <f t="shared" si="7"/>
        <v>31.654676258992804</v>
      </c>
      <c r="G184" s="178" t="s">
        <v>449</v>
      </c>
    </row>
    <row r="185" spans="1:7" ht="24" customHeight="1">
      <c r="A185" s="178" t="s">
        <v>449</v>
      </c>
      <c r="B185" s="303">
        <v>235</v>
      </c>
      <c r="C185" s="303">
        <v>95</v>
      </c>
      <c r="D185" s="153">
        <f t="shared" si="8"/>
        <v>330</v>
      </c>
      <c r="E185" s="305">
        <v>7301</v>
      </c>
      <c r="F185" s="154">
        <f t="shared" si="7"/>
        <v>45.19928776879879</v>
      </c>
      <c r="G185" s="178" t="s">
        <v>450</v>
      </c>
    </row>
    <row r="186" spans="1:7" ht="24" customHeight="1">
      <c r="A186" s="178" t="s">
        <v>450</v>
      </c>
      <c r="B186" s="303">
        <v>608</v>
      </c>
      <c r="C186" s="303">
        <v>410</v>
      </c>
      <c r="D186" s="153">
        <f t="shared" si="8"/>
        <v>1018</v>
      </c>
      <c r="E186" s="305">
        <v>26911</v>
      </c>
      <c r="F186" s="154">
        <f t="shared" si="7"/>
        <v>37.82839730965033</v>
      </c>
      <c r="G186" s="178" t="s">
        <v>451</v>
      </c>
    </row>
    <row r="187" spans="1:7" ht="24" customHeight="1">
      <c r="A187" s="178" t="s">
        <v>451</v>
      </c>
      <c r="B187" s="303">
        <v>8</v>
      </c>
      <c r="C187" s="303">
        <v>3</v>
      </c>
      <c r="D187" s="153">
        <f t="shared" si="8"/>
        <v>11</v>
      </c>
      <c r="E187" s="305">
        <v>275</v>
      </c>
      <c r="F187" s="154">
        <f t="shared" si="7"/>
        <v>40</v>
      </c>
      <c r="G187" s="178" t="s">
        <v>452</v>
      </c>
    </row>
    <row r="188" spans="1:6" ht="24" customHeight="1">
      <c r="A188" s="178" t="s">
        <v>452</v>
      </c>
      <c r="B188" s="303">
        <v>60</v>
      </c>
      <c r="C188" s="303">
        <v>20</v>
      </c>
      <c r="D188" s="153">
        <f t="shared" si="8"/>
        <v>80</v>
      </c>
      <c r="E188" s="305">
        <v>1583</v>
      </c>
      <c r="F188" s="154">
        <f t="shared" si="7"/>
        <v>50.53695514845231</v>
      </c>
    </row>
    <row r="189" spans="1:6" ht="24" customHeight="1" thickBot="1">
      <c r="A189" s="152" t="s">
        <v>15</v>
      </c>
      <c r="B189" s="156">
        <f>SUM(B10:B188)</f>
        <v>188046</v>
      </c>
      <c r="C189" s="157">
        <f>SUM(C10:C188)</f>
        <v>119834</v>
      </c>
      <c r="D189" s="156">
        <f t="shared" si="8"/>
        <v>307880</v>
      </c>
      <c r="E189" s="156">
        <f>SUM(E10:E188)</f>
        <v>6454440</v>
      </c>
      <c r="F189" s="154">
        <f t="shared" si="7"/>
        <v>47.7004976419333</v>
      </c>
    </row>
    <row r="190" spans="1:6" ht="15" thickTop="1">
      <c r="A190" s="116"/>
      <c r="B190" s="116"/>
      <c r="C190" s="116"/>
      <c r="D190" s="116"/>
      <c r="F190" s="122"/>
    </row>
    <row r="191" spans="1:6" ht="14.25">
      <c r="A191" s="401" t="s">
        <v>465</v>
      </c>
      <c r="B191" s="401"/>
      <c r="C191" s="401"/>
      <c r="D191" s="401"/>
      <c r="E191" s="401"/>
      <c r="F191" s="401"/>
    </row>
    <row r="192" spans="1:6" ht="14.25">
      <c r="A192" s="401"/>
      <c r="B192" s="401"/>
      <c r="C192" s="401"/>
      <c r="D192" s="401"/>
      <c r="E192" s="401"/>
      <c r="F192" s="401"/>
    </row>
    <row r="193" spans="1:6" ht="30" customHeight="1">
      <c r="A193" s="401" t="s">
        <v>460</v>
      </c>
      <c r="B193" s="401"/>
      <c r="C193" s="401"/>
      <c r="D193" s="401"/>
      <c r="E193" s="401"/>
      <c r="F193" s="401"/>
    </row>
    <row r="194" spans="1:13" s="72" customFormat="1" ht="15">
      <c r="A194" s="359" t="s">
        <v>461</v>
      </c>
      <c r="B194" s="359"/>
      <c r="C194" s="359"/>
      <c r="D194" s="359"/>
      <c r="E194" s="359"/>
      <c r="F194" s="359"/>
      <c r="G194" s="359"/>
      <c r="H194" s="114"/>
      <c r="I194" s="114"/>
      <c r="J194" s="114"/>
      <c r="K194" s="114"/>
      <c r="L194" s="114"/>
      <c r="M194" s="114"/>
    </row>
    <row r="195" ht="14.25">
      <c r="F195" s="126"/>
    </row>
    <row r="196" ht="14.25"/>
    <row r="197" ht="14.25"/>
    <row r="198" ht="14.25"/>
    <row r="199" ht="14.25"/>
    <row r="200" ht="14.25"/>
  </sheetData>
  <sheetProtection/>
  <mergeCells count="6">
    <mergeCell ref="A193:F193"/>
    <mergeCell ref="B3:D3"/>
    <mergeCell ref="A5:F5"/>
    <mergeCell ref="A6:F6"/>
    <mergeCell ref="A191:F192"/>
    <mergeCell ref="A194:G194"/>
  </mergeCells>
  <conditionalFormatting sqref="E183 E96">
    <cfRule type="cellIs" priority="2" dxfId="0" operator="notEqual" stopIfTrue="1">
      <formula>IQ96</formula>
    </cfRule>
  </conditionalFormatting>
  <conditionalFormatting sqref="E183 E96">
    <cfRule type="cellIs" priority="1" dxfId="0" operator="notEqual" stopIfTrue="1">
      <formula>IP96</formula>
    </cfRule>
  </conditionalFormatting>
  <conditionalFormatting sqref="E30">
    <cfRule type="cellIs" priority="3" dxfId="0" operator="notEqual" stopIfTrue="1">
      <formula>IO30</formula>
    </cfRule>
  </conditionalFormatting>
  <conditionalFormatting sqref="E30">
    <cfRule type="cellIs" priority="4" dxfId="0" operator="notEqual" stopIfTrue="1">
      <formula>IN30</formula>
    </cfRule>
  </conditionalFormatting>
  <hyperlinks>
    <hyperlink ref="B2" location="INDICE!A1" display="Volver al í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85" r:id="rId3"/>
  <headerFooter alignWithMargins="0">
    <oddHeader>&amp;C
&amp;G</odd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FAFE7"/>
  </sheetPr>
  <dimension ref="A1:AJ470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117" customWidth="1"/>
    <col min="2" max="2" width="13.57421875" style="73" customWidth="1"/>
    <col min="3" max="3" width="10.8515625" style="118" customWidth="1"/>
    <col min="4" max="4" width="10.8515625" style="74" customWidth="1"/>
    <col min="5" max="5" width="9.421875" style="119" customWidth="1"/>
    <col min="6" max="6" width="9.421875" style="73" customWidth="1"/>
    <col min="7" max="7" width="9.7109375" style="119" customWidth="1"/>
    <col min="8" max="8" width="7.8515625" style="74" customWidth="1"/>
    <col min="9" max="9" width="8.8515625" style="73" customWidth="1"/>
    <col min="10" max="10" width="11.421875" style="74" customWidth="1"/>
    <col min="11" max="12" width="0" style="74" hidden="1" customWidth="1"/>
    <col min="13" max="13" width="20.8515625" style="74" hidden="1" customWidth="1"/>
    <col min="14" max="14" width="7.8515625" style="74" hidden="1" customWidth="1"/>
    <col min="15" max="15" width="10.00390625" style="74" hidden="1" customWidth="1"/>
    <col min="16" max="16" width="7.421875" style="74" hidden="1" customWidth="1"/>
    <col min="17" max="17" width="21.00390625" style="74" hidden="1" customWidth="1"/>
    <col min="18" max="18" width="6.00390625" style="74" hidden="1" customWidth="1"/>
    <col min="19" max="19" width="22.28125" style="74" customWidth="1"/>
    <col min="20" max="20" width="10.7109375" style="74" customWidth="1"/>
    <col min="21" max="21" width="46.57421875" style="74" customWidth="1"/>
    <col min="22" max="22" width="9.140625" style="74" customWidth="1"/>
    <col min="23" max="23" width="7.7109375" style="74" customWidth="1"/>
    <col min="24" max="24" width="11.421875" style="74" customWidth="1"/>
    <col min="25" max="25" width="7.00390625" style="74" customWidth="1"/>
    <col min="26" max="26" width="6.421875" style="74" customWidth="1"/>
    <col min="27" max="27" width="7.8515625" style="74" customWidth="1"/>
    <col min="28" max="32" width="11.421875" style="74" customWidth="1"/>
    <col min="33" max="33" width="9.421875" style="74" customWidth="1"/>
    <col min="34" max="34" width="13.8515625" style="74" customWidth="1"/>
    <col min="35" max="16384" width="11.421875" style="74" customWidth="1"/>
  </cols>
  <sheetData>
    <row r="1" ht="16.5">
      <c r="B1" s="346" t="s">
        <v>485</v>
      </c>
    </row>
    <row r="2" spans="1:9" ht="22.5" customHeight="1">
      <c r="A2" s="402" t="s">
        <v>243</v>
      </c>
      <c r="B2" s="364"/>
      <c r="C2" s="364"/>
      <c r="D2" s="364"/>
      <c r="E2" s="364"/>
      <c r="F2" s="364"/>
      <c r="G2" s="364"/>
      <c r="H2" s="364"/>
      <c r="I2" s="364"/>
    </row>
    <row r="3" ht="12" customHeight="1"/>
    <row r="4" spans="1:36" ht="12.75" customHeight="1">
      <c r="A4" s="402" t="s">
        <v>454</v>
      </c>
      <c r="B4" s="402"/>
      <c r="C4" s="402"/>
      <c r="D4" s="402"/>
      <c r="E4" s="402"/>
      <c r="F4" s="402"/>
      <c r="G4" s="402"/>
      <c r="H4" s="402"/>
      <c r="I4" s="402"/>
      <c r="K4" s="158" t="s">
        <v>271</v>
      </c>
      <c r="L4" s="158" t="s">
        <v>272</v>
      </c>
      <c r="M4" s="158" t="s">
        <v>260</v>
      </c>
      <c r="N4" s="162"/>
      <c r="W4" s="187" t="s">
        <v>13</v>
      </c>
      <c r="X4" s="188">
        <v>4</v>
      </c>
      <c r="Y4" s="187" t="s">
        <v>55</v>
      </c>
      <c r="AA4" s="187" t="s">
        <v>11</v>
      </c>
      <c r="AB4" s="188">
        <v>5</v>
      </c>
      <c r="AC4" s="187" t="s">
        <v>55</v>
      </c>
      <c r="AD4" s="186" t="s">
        <v>271</v>
      </c>
      <c r="AE4" s="186" t="s">
        <v>272</v>
      </c>
      <c r="AF4" s="186" t="s">
        <v>260</v>
      </c>
      <c r="AH4" s="189" t="s">
        <v>10</v>
      </c>
      <c r="AI4" s="190">
        <v>1</v>
      </c>
      <c r="AJ4" s="189" t="s">
        <v>188</v>
      </c>
    </row>
    <row r="5" spans="3:36" ht="17.25" customHeight="1" thickBot="1">
      <c r="C5" s="73"/>
      <c r="K5" s="158" t="s">
        <v>271</v>
      </c>
      <c r="L5" s="158" t="s">
        <v>272</v>
      </c>
      <c r="M5" s="158" t="s">
        <v>260</v>
      </c>
      <c r="N5" s="162"/>
      <c r="O5" s="159" t="s">
        <v>13</v>
      </c>
      <c r="P5" s="160">
        <v>6</v>
      </c>
      <c r="Q5" s="159" t="s">
        <v>55</v>
      </c>
      <c r="W5" s="187" t="s">
        <v>13</v>
      </c>
      <c r="X5" s="188">
        <v>24</v>
      </c>
      <c r="Y5" s="187" t="s">
        <v>57</v>
      </c>
      <c r="AA5" s="187" t="s">
        <v>11</v>
      </c>
      <c r="AB5" s="188">
        <v>2</v>
      </c>
      <c r="AC5" s="187" t="s">
        <v>56</v>
      </c>
      <c r="AD5" s="187" t="s">
        <v>40</v>
      </c>
      <c r="AE5" s="188">
        <v>2</v>
      </c>
      <c r="AF5" s="187" t="s">
        <v>188</v>
      </c>
      <c r="AH5" s="189" t="s">
        <v>10</v>
      </c>
      <c r="AI5" s="190">
        <v>21</v>
      </c>
      <c r="AJ5" s="189" t="s">
        <v>55</v>
      </c>
    </row>
    <row r="6" spans="2:36" ht="18.75" customHeight="1" thickBot="1">
      <c r="B6" s="201" t="s">
        <v>40</v>
      </c>
      <c r="C6" s="201" t="s">
        <v>53</v>
      </c>
      <c r="D6" s="215" t="s">
        <v>231</v>
      </c>
      <c r="E6" s="216" t="s">
        <v>230</v>
      </c>
      <c r="F6" s="201" t="s">
        <v>232</v>
      </c>
      <c r="G6" s="216" t="s">
        <v>13</v>
      </c>
      <c r="H6" s="216" t="s">
        <v>14</v>
      </c>
      <c r="I6" s="201" t="s">
        <v>15</v>
      </c>
      <c r="K6" s="159" t="s">
        <v>10</v>
      </c>
      <c r="L6" s="161">
        <v>1</v>
      </c>
      <c r="M6" s="159" t="s">
        <v>188</v>
      </c>
      <c r="N6" s="159"/>
      <c r="O6" s="159" t="s">
        <v>13</v>
      </c>
      <c r="P6" s="160">
        <v>20</v>
      </c>
      <c r="Q6" s="159" t="s">
        <v>57</v>
      </c>
      <c r="W6" s="187" t="s">
        <v>13</v>
      </c>
      <c r="X6" s="188">
        <v>625</v>
      </c>
      <c r="Y6" s="187" t="s">
        <v>58</v>
      </c>
      <c r="AA6" s="187" t="s">
        <v>11</v>
      </c>
      <c r="AB6" s="188">
        <v>78</v>
      </c>
      <c r="AC6" s="187" t="s">
        <v>57</v>
      </c>
      <c r="AD6" s="187" t="s">
        <v>40</v>
      </c>
      <c r="AE6" s="188">
        <v>78</v>
      </c>
      <c r="AF6" s="187" t="s">
        <v>55</v>
      </c>
      <c r="AH6" s="189" t="s">
        <v>10</v>
      </c>
      <c r="AI6" s="190">
        <v>36</v>
      </c>
      <c r="AJ6" s="189" t="s">
        <v>57</v>
      </c>
    </row>
    <row r="7" spans="1:36" ht="21" customHeight="1" thickBot="1">
      <c r="A7" s="178" t="s">
        <v>274</v>
      </c>
      <c r="B7" s="202">
        <v>2</v>
      </c>
      <c r="C7" s="164">
        <f aca="true" t="shared" si="0" ref="C7:C14">D7+E7</f>
        <v>1</v>
      </c>
      <c r="D7" s="70">
        <v>1</v>
      </c>
      <c r="E7" s="348">
        <v>0</v>
      </c>
      <c r="F7" s="214">
        <v>0</v>
      </c>
      <c r="G7" s="70">
        <v>0</v>
      </c>
      <c r="H7" s="348">
        <v>0</v>
      </c>
      <c r="I7" s="349">
        <f>B7+C7+F7</f>
        <v>3</v>
      </c>
      <c r="K7" s="159" t="s">
        <v>10</v>
      </c>
      <c r="L7" s="161">
        <v>17</v>
      </c>
      <c r="M7" s="159" t="s">
        <v>55</v>
      </c>
      <c r="N7" s="159"/>
      <c r="O7" s="159" t="s">
        <v>13</v>
      </c>
      <c r="P7" s="160">
        <v>638</v>
      </c>
      <c r="Q7" s="159" t="s">
        <v>58</v>
      </c>
      <c r="W7" s="187" t="s">
        <v>13</v>
      </c>
      <c r="X7" s="188">
        <v>258</v>
      </c>
      <c r="Y7" s="187" t="s">
        <v>59</v>
      </c>
      <c r="AA7" s="187" t="s">
        <v>11</v>
      </c>
      <c r="AB7" s="188">
        <v>1190</v>
      </c>
      <c r="AC7" s="187" t="s">
        <v>58</v>
      </c>
      <c r="AD7" s="187" t="s">
        <v>40</v>
      </c>
      <c r="AE7" s="188">
        <v>4</v>
      </c>
      <c r="AF7" s="187" t="s">
        <v>56</v>
      </c>
      <c r="AH7" s="189" t="s">
        <v>10</v>
      </c>
      <c r="AI7" s="190">
        <v>1102</v>
      </c>
      <c r="AJ7" s="189" t="s">
        <v>58</v>
      </c>
    </row>
    <row r="8" spans="1:36" ht="21" customHeight="1" thickBot="1">
      <c r="A8" s="178" t="s">
        <v>275</v>
      </c>
      <c r="B8" s="202">
        <v>78</v>
      </c>
      <c r="C8" s="164">
        <f t="shared" si="0"/>
        <v>26</v>
      </c>
      <c r="D8" s="307">
        <v>21</v>
      </c>
      <c r="E8" s="307">
        <v>5</v>
      </c>
      <c r="F8" s="164">
        <f aca="true" t="shared" si="1" ref="F8:F21">G8+H8</f>
        <v>9</v>
      </c>
      <c r="G8" s="70">
        <v>4</v>
      </c>
      <c r="H8" s="307">
        <v>5</v>
      </c>
      <c r="I8" s="350">
        <f aca="true" t="shared" si="2" ref="I8:I71">B8+C8+F8</f>
        <v>113</v>
      </c>
      <c r="K8" s="159" t="s">
        <v>10</v>
      </c>
      <c r="L8" s="161">
        <v>33</v>
      </c>
      <c r="M8" s="159" t="s">
        <v>57</v>
      </c>
      <c r="N8" s="159"/>
      <c r="O8" s="159" t="s">
        <v>13</v>
      </c>
      <c r="P8" s="160">
        <v>258</v>
      </c>
      <c r="Q8" s="159" t="s">
        <v>59</v>
      </c>
      <c r="W8" s="187" t="s">
        <v>13</v>
      </c>
      <c r="X8" s="188">
        <v>597</v>
      </c>
      <c r="Y8" s="187" t="s">
        <v>60</v>
      </c>
      <c r="AA8" s="187" t="s">
        <v>11</v>
      </c>
      <c r="AB8" s="188">
        <v>803</v>
      </c>
      <c r="AC8" s="187" t="s">
        <v>59</v>
      </c>
      <c r="AD8" s="187" t="s">
        <v>40</v>
      </c>
      <c r="AE8" s="188">
        <v>212</v>
      </c>
      <c r="AF8" s="187" t="s">
        <v>57</v>
      </c>
      <c r="AH8" s="189" t="s">
        <v>10</v>
      </c>
      <c r="AI8" s="190">
        <v>443</v>
      </c>
      <c r="AJ8" s="189" t="s">
        <v>59</v>
      </c>
    </row>
    <row r="9" spans="1:36" ht="21" customHeight="1" thickBot="1">
      <c r="A9" s="178" t="s">
        <v>276</v>
      </c>
      <c r="B9" s="202">
        <v>4</v>
      </c>
      <c r="C9" s="164">
        <f t="shared" si="0"/>
        <v>2</v>
      </c>
      <c r="D9" s="70">
        <v>0</v>
      </c>
      <c r="E9" s="307">
        <v>2</v>
      </c>
      <c r="F9" s="164">
        <f t="shared" si="1"/>
        <v>1</v>
      </c>
      <c r="G9" s="70">
        <v>0</v>
      </c>
      <c r="H9" s="307">
        <v>1</v>
      </c>
      <c r="I9" s="350">
        <f t="shared" si="2"/>
        <v>7</v>
      </c>
      <c r="K9" s="159" t="s">
        <v>10</v>
      </c>
      <c r="L9" s="161">
        <v>1079</v>
      </c>
      <c r="M9" s="159" t="s">
        <v>58</v>
      </c>
      <c r="N9" s="159"/>
      <c r="O9" s="159" t="s">
        <v>13</v>
      </c>
      <c r="P9" s="160">
        <v>591</v>
      </c>
      <c r="Q9" s="159" t="s">
        <v>60</v>
      </c>
      <c r="W9" s="187" t="s">
        <v>13</v>
      </c>
      <c r="X9" s="188">
        <v>9</v>
      </c>
      <c r="Y9" s="187" t="s">
        <v>61</v>
      </c>
      <c r="AA9" s="187" t="s">
        <v>11</v>
      </c>
      <c r="AB9" s="188">
        <v>1349</v>
      </c>
      <c r="AC9" s="187" t="s">
        <v>60</v>
      </c>
      <c r="AD9" s="187" t="s">
        <v>40</v>
      </c>
      <c r="AE9" s="188">
        <v>5659</v>
      </c>
      <c r="AF9" s="187" t="s">
        <v>58</v>
      </c>
      <c r="AH9" s="189" t="s">
        <v>10</v>
      </c>
      <c r="AI9" s="190">
        <v>651</v>
      </c>
      <c r="AJ9" s="189" t="s">
        <v>60</v>
      </c>
    </row>
    <row r="10" spans="1:36" ht="21" customHeight="1" thickBot="1">
      <c r="A10" s="178" t="s">
        <v>277</v>
      </c>
      <c r="B10" s="202">
        <v>212</v>
      </c>
      <c r="C10" s="164">
        <f t="shared" si="0"/>
        <v>114</v>
      </c>
      <c r="D10" s="357">
        <v>36</v>
      </c>
      <c r="E10" s="307">
        <v>78</v>
      </c>
      <c r="F10" s="164">
        <f t="shared" si="1"/>
        <v>48</v>
      </c>
      <c r="G10" s="307">
        <v>24</v>
      </c>
      <c r="H10" s="307">
        <v>24</v>
      </c>
      <c r="I10" s="350">
        <f t="shared" si="2"/>
        <v>374</v>
      </c>
      <c r="K10" s="159" t="s">
        <v>10</v>
      </c>
      <c r="L10" s="161">
        <v>437</v>
      </c>
      <c r="M10" s="159" t="s">
        <v>59</v>
      </c>
      <c r="N10" s="159"/>
      <c r="O10" s="159" t="s">
        <v>13</v>
      </c>
      <c r="P10" s="160">
        <v>7</v>
      </c>
      <c r="Q10" s="159" t="s">
        <v>61</v>
      </c>
      <c r="W10" s="187" t="s">
        <v>13</v>
      </c>
      <c r="X10" s="188">
        <v>46</v>
      </c>
      <c r="Y10" s="187" t="s">
        <v>62</v>
      </c>
      <c r="AA10" s="187" t="s">
        <v>11</v>
      </c>
      <c r="AB10" s="188">
        <v>20</v>
      </c>
      <c r="AC10" s="187" t="s">
        <v>61</v>
      </c>
      <c r="AD10" s="187" t="s">
        <v>40</v>
      </c>
      <c r="AE10" s="188">
        <v>2375</v>
      </c>
      <c r="AF10" s="187" t="s">
        <v>59</v>
      </c>
      <c r="AH10" s="189" t="s">
        <v>10</v>
      </c>
      <c r="AI10" s="190">
        <v>22</v>
      </c>
      <c r="AJ10" s="189" t="s">
        <v>61</v>
      </c>
    </row>
    <row r="11" spans="1:36" ht="21" customHeight="1" thickBot="1">
      <c r="A11" s="178" t="s">
        <v>278</v>
      </c>
      <c r="B11" s="202">
        <v>5659</v>
      </c>
      <c r="C11" s="164">
        <f t="shared" si="0"/>
        <v>2292</v>
      </c>
      <c r="D11" s="357">
        <v>1102</v>
      </c>
      <c r="E11" s="307">
        <v>1190</v>
      </c>
      <c r="F11" s="164">
        <f t="shared" si="1"/>
        <v>1454</v>
      </c>
      <c r="G11" s="307">
        <v>625</v>
      </c>
      <c r="H11" s="307">
        <v>829</v>
      </c>
      <c r="I11" s="350">
        <f t="shared" si="2"/>
        <v>9405</v>
      </c>
      <c r="K11" s="159" t="s">
        <v>10</v>
      </c>
      <c r="L11" s="161">
        <v>634</v>
      </c>
      <c r="M11" s="159" t="s">
        <v>60</v>
      </c>
      <c r="N11" s="159"/>
      <c r="O11" s="159" t="s">
        <v>13</v>
      </c>
      <c r="P11" s="160">
        <v>47</v>
      </c>
      <c r="Q11" s="159" t="s">
        <v>62</v>
      </c>
      <c r="W11" s="187" t="s">
        <v>13</v>
      </c>
      <c r="X11" s="188">
        <v>28</v>
      </c>
      <c r="Y11" s="187" t="s">
        <v>63</v>
      </c>
      <c r="AA11" s="187" t="s">
        <v>11</v>
      </c>
      <c r="AB11" s="188">
        <v>127</v>
      </c>
      <c r="AC11" s="187" t="s">
        <v>62</v>
      </c>
      <c r="AD11" s="187" t="s">
        <v>40</v>
      </c>
      <c r="AE11" s="188">
        <v>4581</v>
      </c>
      <c r="AF11" s="187" t="s">
        <v>60</v>
      </c>
      <c r="AH11" s="189" t="s">
        <v>10</v>
      </c>
      <c r="AI11" s="190">
        <v>94</v>
      </c>
      <c r="AJ11" s="189" t="s">
        <v>62</v>
      </c>
    </row>
    <row r="12" spans="1:36" ht="21" customHeight="1" thickBot="1">
      <c r="A12" s="178" t="s">
        <v>279</v>
      </c>
      <c r="B12" s="202">
        <v>2375</v>
      </c>
      <c r="C12" s="164">
        <f t="shared" si="0"/>
        <v>1246</v>
      </c>
      <c r="D12" s="357">
        <v>443</v>
      </c>
      <c r="E12" s="307">
        <v>803</v>
      </c>
      <c r="F12" s="164">
        <f t="shared" si="1"/>
        <v>566</v>
      </c>
      <c r="G12" s="307">
        <v>258</v>
      </c>
      <c r="H12" s="307">
        <v>308</v>
      </c>
      <c r="I12" s="350">
        <f t="shared" si="2"/>
        <v>4187</v>
      </c>
      <c r="K12" s="159" t="s">
        <v>10</v>
      </c>
      <c r="L12" s="161">
        <v>18</v>
      </c>
      <c r="M12" s="275">
        <f>+C14+C15+C18</f>
        <v>275</v>
      </c>
      <c r="N12" s="159"/>
      <c r="O12" s="159" t="s">
        <v>13</v>
      </c>
      <c r="P12" s="160">
        <v>30</v>
      </c>
      <c r="Q12" s="159" t="s">
        <v>63</v>
      </c>
      <c r="W12" s="187" t="s">
        <v>13</v>
      </c>
      <c r="X12" s="188">
        <v>2</v>
      </c>
      <c r="Y12" s="187" t="s">
        <v>190</v>
      </c>
      <c r="AA12" s="187" t="s">
        <v>11</v>
      </c>
      <c r="AB12" s="188">
        <v>51</v>
      </c>
      <c r="AC12" s="187" t="s">
        <v>63</v>
      </c>
      <c r="AD12" s="187" t="s">
        <v>40</v>
      </c>
      <c r="AE12" s="188">
        <v>83</v>
      </c>
      <c r="AF12" s="187" t="s">
        <v>61</v>
      </c>
      <c r="AH12" s="189" t="s">
        <v>10</v>
      </c>
      <c r="AI12" s="190">
        <v>45</v>
      </c>
      <c r="AJ12" s="189" t="s">
        <v>63</v>
      </c>
    </row>
    <row r="13" spans="1:36" ht="21" customHeight="1" thickBot="1">
      <c r="A13" s="178" t="s">
        <v>280</v>
      </c>
      <c r="B13" s="202">
        <v>4581</v>
      </c>
      <c r="C13" s="164">
        <f t="shared" si="0"/>
        <v>2000</v>
      </c>
      <c r="D13" s="357">
        <v>651</v>
      </c>
      <c r="E13" s="307">
        <v>1349</v>
      </c>
      <c r="F13" s="164">
        <f t="shared" si="1"/>
        <v>1321</v>
      </c>
      <c r="G13" s="307">
        <v>597</v>
      </c>
      <c r="H13" s="307">
        <v>724</v>
      </c>
      <c r="I13" s="350">
        <f t="shared" si="2"/>
        <v>7902</v>
      </c>
      <c r="K13" s="159" t="s">
        <v>10</v>
      </c>
      <c r="L13" s="161">
        <v>89</v>
      </c>
      <c r="M13" s="159" t="s">
        <v>62</v>
      </c>
      <c r="N13" s="159"/>
      <c r="O13" s="159" t="s">
        <v>13</v>
      </c>
      <c r="P13" s="160">
        <v>2</v>
      </c>
      <c r="Q13" s="159" t="s">
        <v>190</v>
      </c>
      <c r="W13" s="187" t="s">
        <v>13</v>
      </c>
      <c r="X13" s="188">
        <v>133</v>
      </c>
      <c r="Y13" s="187" t="s">
        <v>64</v>
      </c>
      <c r="AA13" s="187" t="s">
        <v>11</v>
      </c>
      <c r="AB13" s="188">
        <v>5</v>
      </c>
      <c r="AC13" s="187" t="s">
        <v>189</v>
      </c>
      <c r="AD13" s="187" t="s">
        <v>40</v>
      </c>
      <c r="AE13" s="188">
        <v>418</v>
      </c>
      <c r="AF13" s="187" t="s">
        <v>62</v>
      </c>
      <c r="AH13" s="189" t="s">
        <v>10</v>
      </c>
      <c r="AI13" s="190">
        <v>4</v>
      </c>
      <c r="AJ13" s="189" t="s">
        <v>189</v>
      </c>
    </row>
    <row r="14" spans="1:36" ht="21" customHeight="1" thickBot="1">
      <c r="A14" s="178" t="s">
        <v>281</v>
      </c>
      <c r="B14" s="202">
        <v>83</v>
      </c>
      <c r="C14" s="164">
        <f t="shared" si="0"/>
        <v>42</v>
      </c>
      <c r="D14" s="357">
        <v>22</v>
      </c>
      <c r="E14" s="307">
        <v>20</v>
      </c>
      <c r="F14" s="164">
        <f t="shared" si="1"/>
        <v>16</v>
      </c>
      <c r="G14" s="307">
        <v>9</v>
      </c>
      <c r="H14" s="307">
        <v>7</v>
      </c>
      <c r="I14" s="350">
        <f t="shared" si="2"/>
        <v>141</v>
      </c>
      <c r="K14" s="159" t="s">
        <v>10</v>
      </c>
      <c r="L14" s="161">
        <v>43</v>
      </c>
      <c r="M14" s="159" t="s">
        <v>63</v>
      </c>
      <c r="N14" s="159"/>
      <c r="O14" s="159" t="s">
        <v>13</v>
      </c>
      <c r="P14" s="160">
        <v>133</v>
      </c>
      <c r="Q14" s="159" t="s">
        <v>64</v>
      </c>
      <c r="W14" s="187" t="s">
        <v>13</v>
      </c>
      <c r="X14" s="188">
        <v>120</v>
      </c>
      <c r="Y14" s="187" t="s">
        <v>65</v>
      </c>
      <c r="AA14" s="187" t="s">
        <v>11</v>
      </c>
      <c r="AB14" s="188">
        <v>3</v>
      </c>
      <c r="AC14" s="187" t="s">
        <v>190</v>
      </c>
      <c r="AD14" s="187" t="s">
        <v>40</v>
      </c>
      <c r="AE14" s="188">
        <v>275</v>
      </c>
      <c r="AF14" s="187" t="s">
        <v>63</v>
      </c>
      <c r="AH14" s="189" t="s">
        <v>10</v>
      </c>
      <c r="AI14" s="190">
        <v>9</v>
      </c>
      <c r="AJ14" s="189" t="s">
        <v>190</v>
      </c>
    </row>
    <row r="15" spans="1:36" ht="21" customHeight="1" thickBot="1">
      <c r="A15" s="178" t="s">
        <v>282</v>
      </c>
      <c r="B15" s="202">
        <v>418</v>
      </c>
      <c r="C15" s="164">
        <f aca="true" t="shared" si="3" ref="C15:C78">D15+E15</f>
        <v>221</v>
      </c>
      <c r="D15" s="357">
        <v>94</v>
      </c>
      <c r="E15" s="307">
        <v>127</v>
      </c>
      <c r="F15" s="164">
        <f t="shared" si="1"/>
        <v>109</v>
      </c>
      <c r="G15" s="307">
        <v>46</v>
      </c>
      <c r="H15" s="307">
        <v>63</v>
      </c>
      <c r="I15" s="350">
        <f t="shared" si="2"/>
        <v>748</v>
      </c>
      <c r="K15" s="159" t="s">
        <v>10</v>
      </c>
      <c r="L15" s="161">
        <v>5</v>
      </c>
      <c r="M15" s="159" t="s">
        <v>189</v>
      </c>
      <c r="N15" s="159"/>
      <c r="O15" s="159" t="s">
        <v>13</v>
      </c>
      <c r="P15" s="160">
        <v>123</v>
      </c>
      <c r="Q15" s="159" t="s">
        <v>65</v>
      </c>
      <c r="W15" s="187" t="s">
        <v>13</v>
      </c>
      <c r="X15" s="188">
        <v>35</v>
      </c>
      <c r="Y15" s="187" t="s">
        <v>66</v>
      </c>
      <c r="AA15" s="187" t="s">
        <v>11</v>
      </c>
      <c r="AB15" s="188">
        <v>368</v>
      </c>
      <c r="AC15" s="187" t="s">
        <v>64</v>
      </c>
      <c r="AD15" s="187" t="s">
        <v>40</v>
      </c>
      <c r="AE15" s="188">
        <v>25</v>
      </c>
      <c r="AF15" s="187" t="s">
        <v>189</v>
      </c>
      <c r="AH15" s="189" t="s">
        <v>10</v>
      </c>
      <c r="AI15" s="190">
        <v>357</v>
      </c>
      <c r="AJ15" s="189" t="s">
        <v>64</v>
      </c>
    </row>
    <row r="16" spans="1:36" ht="21" customHeight="1" thickBot="1">
      <c r="A16" s="178" t="s">
        <v>283</v>
      </c>
      <c r="B16" s="202">
        <v>275</v>
      </c>
      <c r="C16" s="164">
        <f t="shared" si="3"/>
        <v>96</v>
      </c>
      <c r="D16" s="357">
        <v>45</v>
      </c>
      <c r="E16" s="307">
        <v>51</v>
      </c>
      <c r="F16" s="164">
        <f t="shared" si="1"/>
        <v>59</v>
      </c>
      <c r="G16" s="307">
        <v>28</v>
      </c>
      <c r="H16" s="307">
        <v>31</v>
      </c>
      <c r="I16" s="350">
        <f t="shared" si="2"/>
        <v>430</v>
      </c>
      <c r="K16" s="159" t="s">
        <v>10</v>
      </c>
      <c r="L16" s="161">
        <v>7</v>
      </c>
      <c r="M16" s="159" t="s">
        <v>190</v>
      </c>
      <c r="N16" s="159"/>
      <c r="O16" s="159" t="s">
        <v>13</v>
      </c>
      <c r="P16" s="160">
        <v>32</v>
      </c>
      <c r="Q16" s="159" t="s">
        <v>66</v>
      </c>
      <c r="W16" s="187" t="s">
        <v>13</v>
      </c>
      <c r="X16" s="188">
        <v>2</v>
      </c>
      <c r="Y16" s="187" t="s">
        <v>192</v>
      </c>
      <c r="AA16" s="187" t="s">
        <v>11</v>
      </c>
      <c r="AB16" s="188">
        <v>236</v>
      </c>
      <c r="AC16" s="187" t="s">
        <v>65</v>
      </c>
      <c r="AD16" s="187" t="s">
        <v>40</v>
      </c>
      <c r="AE16" s="188">
        <v>10</v>
      </c>
      <c r="AF16" s="187" t="s">
        <v>190</v>
      </c>
      <c r="AH16" s="189" t="s">
        <v>10</v>
      </c>
      <c r="AI16" s="190">
        <v>289</v>
      </c>
      <c r="AJ16" s="189" t="s">
        <v>65</v>
      </c>
    </row>
    <row r="17" spans="1:36" ht="21" customHeight="1" thickBot="1">
      <c r="A17" s="178" t="s">
        <v>284</v>
      </c>
      <c r="B17" s="202">
        <v>25</v>
      </c>
      <c r="C17" s="164">
        <f t="shared" si="3"/>
        <v>9</v>
      </c>
      <c r="D17" s="357">
        <v>4</v>
      </c>
      <c r="E17" s="307">
        <v>5</v>
      </c>
      <c r="F17" s="164">
        <f t="shared" si="1"/>
        <v>0</v>
      </c>
      <c r="G17" s="70">
        <v>0</v>
      </c>
      <c r="H17" s="70">
        <v>0</v>
      </c>
      <c r="I17" s="350">
        <f t="shared" si="2"/>
        <v>34</v>
      </c>
      <c r="K17" s="159" t="s">
        <v>10</v>
      </c>
      <c r="L17" s="161">
        <v>349</v>
      </c>
      <c r="M17" s="159" t="s">
        <v>64</v>
      </c>
      <c r="N17" s="159"/>
      <c r="O17" s="159" t="s">
        <v>13</v>
      </c>
      <c r="P17" s="160">
        <v>2</v>
      </c>
      <c r="Q17" s="159" t="s">
        <v>192</v>
      </c>
      <c r="W17" s="187" t="s">
        <v>13</v>
      </c>
      <c r="X17" s="188">
        <v>12</v>
      </c>
      <c r="Y17" s="187" t="s">
        <v>67</v>
      </c>
      <c r="AA17" s="187" t="s">
        <v>11</v>
      </c>
      <c r="AB17" s="188">
        <v>75</v>
      </c>
      <c r="AC17" s="187" t="s">
        <v>66</v>
      </c>
      <c r="AD17" s="187" t="s">
        <v>40</v>
      </c>
      <c r="AE17" s="188">
        <v>1597</v>
      </c>
      <c r="AF17" s="187" t="s">
        <v>64</v>
      </c>
      <c r="AH17" s="189" t="s">
        <v>10</v>
      </c>
      <c r="AI17" s="190">
        <v>87</v>
      </c>
      <c r="AJ17" s="189" t="s">
        <v>66</v>
      </c>
    </row>
    <row r="18" spans="1:36" s="119" customFormat="1" ht="21" customHeight="1" thickBot="1">
      <c r="A18" s="178" t="s">
        <v>285</v>
      </c>
      <c r="B18" s="202">
        <v>10</v>
      </c>
      <c r="C18" s="164">
        <f t="shared" si="3"/>
        <v>12</v>
      </c>
      <c r="D18" s="357">
        <v>9</v>
      </c>
      <c r="E18" s="307">
        <v>3</v>
      </c>
      <c r="F18" s="164">
        <f t="shared" si="1"/>
        <v>4</v>
      </c>
      <c r="G18" s="307">
        <v>2</v>
      </c>
      <c r="H18" s="307">
        <v>2</v>
      </c>
      <c r="I18" s="350">
        <f t="shared" si="2"/>
        <v>26</v>
      </c>
      <c r="K18" s="159" t="s">
        <v>10</v>
      </c>
      <c r="L18" s="161">
        <v>270</v>
      </c>
      <c r="M18" s="159" t="s">
        <v>65</v>
      </c>
      <c r="N18" s="159"/>
      <c r="O18" s="159" t="s">
        <v>13</v>
      </c>
      <c r="P18" s="160">
        <v>11</v>
      </c>
      <c r="Q18" s="159" t="s">
        <v>67</v>
      </c>
      <c r="S18" s="74"/>
      <c r="T18" s="74"/>
      <c r="U18" s="74"/>
      <c r="V18" s="74"/>
      <c r="W18" s="187" t="s">
        <v>13</v>
      </c>
      <c r="X18" s="188">
        <v>8</v>
      </c>
      <c r="Y18" s="187" t="s">
        <v>68</v>
      </c>
      <c r="Z18" s="74"/>
      <c r="AA18" s="187" t="s">
        <v>11</v>
      </c>
      <c r="AB18" s="188">
        <v>4</v>
      </c>
      <c r="AC18" s="187" t="s">
        <v>192</v>
      </c>
      <c r="AD18" s="187" t="s">
        <v>40</v>
      </c>
      <c r="AE18" s="188">
        <v>1042</v>
      </c>
      <c r="AF18" s="187" t="s">
        <v>65</v>
      </c>
      <c r="AH18" s="189" t="s">
        <v>10</v>
      </c>
      <c r="AI18" s="190">
        <v>2</v>
      </c>
      <c r="AJ18" s="189" t="s">
        <v>191</v>
      </c>
    </row>
    <row r="19" spans="1:36" s="119" customFormat="1" ht="21" customHeight="1" thickBot="1">
      <c r="A19" s="178" t="s">
        <v>286</v>
      </c>
      <c r="B19" s="202">
        <v>1597</v>
      </c>
      <c r="C19" s="164">
        <f t="shared" si="3"/>
        <v>725</v>
      </c>
      <c r="D19" s="357">
        <v>357</v>
      </c>
      <c r="E19" s="307">
        <v>368</v>
      </c>
      <c r="F19" s="164">
        <f t="shared" si="1"/>
        <v>338</v>
      </c>
      <c r="G19" s="307">
        <v>133</v>
      </c>
      <c r="H19" s="307">
        <v>205</v>
      </c>
      <c r="I19" s="350">
        <f t="shared" si="2"/>
        <v>2660</v>
      </c>
      <c r="K19" s="159" t="s">
        <v>10</v>
      </c>
      <c r="L19" s="161">
        <v>70</v>
      </c>
      <c r="M19" s="159" t="s">
        <v>66</v>
      </c>
      <c r="N19" s="159"/>
      <c r="O19" s="159" t="s">
        <v>13</v>
      </c>
      <c r="P19" s="160">
        <v>7</v>
      </c>
      <c r="Q19" s="159" t="s">
        <v>68</v>
      </c>
      <c r="S19" s="74"/>
      <c r="T19" s="74"/>
      <c r="U19" s="74"/>
      <c r="V19" s="74"/>
      <c r="W19" s="187" t="s">
        <v>13</v>
      </c>
      <c r="X19" s="188">
        <v>2</v>
      </c>
      <c r="Y19" s="187" t="s">
        <v>193</v>
      </c>
      <c r="Z19" s="74"/>
      <c r="AA19" s="187" t="s">
        <v>11</v>
      </c>
      <c r="AB19" s="188">
        <v>33</v>
      </c>
      <c r="AC19" s="187" t="s">
        <v>67</v>
      </c>
      <c r="AD19" s="187" t="s">
        <v>40</v>
      </c>
      <c r="AE19" s="188">
        <v>273</v>
      </c>
      <c r="AF19" s="187" t="s">
        <v>66</v>
      </c>
      <c r="AH19" s="189" t="s">
        <v>10</v>
      </c>
      <c r="AI19" s="190">
        <v>3</v>
      </c>
      <c r="AJ19" s="189" t="s">
        <v>192</v>
      </c>
    </row>
    <row r="20" spans="1:36" s="119" customFormat="1" ht="21" customHeight="1" thickBot="1">
      <c r="A20" s="178" t="s">
        <v>287</v>
      </c>
      <c r="B20" s="202">
        <v>1042</v>
      </c>
      <c r="C20" s="164">
        <f t="shared" si="3"/>
        <v>525</v>
      </c>
      <c r="D20" s="357">
        <v>289</v>
      </c>
      <c r="E20" s="307">
        <v>236</v>
      </c>
      <c r="F20" s="164">
        <f t="shared" si="1"/>
        <v>233</v>
      </c>
      <c r="G20" s="307">
        <v>120</v>
      </c>
      <c r="H20" s="307">
        <v>113</v>
      </c>
      <c r="I20" s="350">
        <f t="shared" si="2"/>
        <v>1800</v>
      </c>
      <c r="K20" s="159" t="s">
        <v>10</v>
      </c>
      <c r="L20" s="161">
        <v>2</v>
      </c>
      <c r="M20" s="159" t="s">
        <v>191</v>
      </c>
      <c r="N20" s="159"/>
      <c r="O20" s="159" t="s">
        <v>13</v>
      </c>
      <c r="P20" s="160">
        <v>2</v>
      </c>
      <c r="Q20" s="159" t="s">
        <v>193</v>
      </c>
      <c r="S20" s="74"/>
      <c r="T20" s="74"/>
      <c r="U20" s="74"/>
      <c r="V20" s="74"/>
      <c r="W20" s="187" t="s">
        <v>13</v>
      </c>
      <c r="X20" s="188">
        <v>2</v>
      </c>
      <c r="Y20" s="187" t="s">
        <v>194</v>
      </c>
      <c r="Z20" s="74"/>
      <c r="AA20" s="187" t="s">
        <v>11</v>
      </c>
      <c r="AB20" s="188">
        <v>10</v>
      </c>
      <c r="AC20" s="187" t="s">
        <v>68</v>
      </c>
      <c r="AD20" s="187" t="s">
        <v>40</v>
      </c>
      <c r="AE20" s="188">
        <v>3</v>
      </c>
      <c r="AF20" s="187" t="s">
        <v>191</v>
      </c>
      <c r="AH20" s="189" t="s">
        <v>10</v>
      </c>
      <c r="AI20" s="190">
        <v>26</v>
      </c>
      <c r="AJ20" s="189" t="s">
        <v>67</v>
      </c>
    </row>
    <row r="21" spans="1:36" s="119" customFormat="1" ht="21" customHeight="1" thickBot="1">
      <c r="A21" s="178" t="s">
        <v>288</v>
      </c>
      <c r="B21" s="278">
        <v>273</v>
      </c>
      <c r="C21" s="164">
        <f t="shared" si="3"/>
        <v>162</v>
      </c>
      <c r="D21" s="357">
        <v>87</v>
      </c>
      <c r="E21" s="357">
        <v>75</v>
      </c>
      <c r="F21" s="164">
        <f t="shared" si="1"/>
        <v>68</v>
      </c>
      <c r="G21" s="307">
        <v>35</v>
      </c>
      <c r="H21" s="307">
        <v>33</v>
      </c>
      <c r="I21" s="350">
        <f t="shared" si="2"/>
        <v>503</v>
      </c>
      <c r="K21" s="159" t="s">
        <v>10</v>
      </c>
      <c r="L21" s="161">
        <v>3</v>
      </c>
      <c r="M21" s="159" t="s">
        <v>192</v>
      </c>
      <c r="N21" s="159"/>
      <c r="O21" s="159" t="s">
        <v>13</v>
      </c>
      <c r="P21" s="160">
        <v>2</v>
      </c>
      <c r="Q21" s="159" t="s">
        <v>194</v>
      </c>
      <c r="S21" s="74"/>
      <c r="T21" s="74"/>
      <c r="U21" s="74"/>
      <c r="V21" s="74"/>
      <c r="W21" s="187" t="s">
        <v>13</v>
      </c>
      <c r="X21" s="188">
        <v>70</v>
      </c>
      <c r="Y21" s="187" t="s">
        <v>69</v>
      </c>
      <c r="Z21" s="74"/>
      <c r="AA21" s="187" t="s">
        <v>11</v>
      </c>
      <c r="AB21" s="188">
        <v>6</v>
      </c>
      <c r="AC21" s="187" t="s">
        <v>193</v>
      </c>
      <c r="AD21" s="187" t="s">
        <v>40</v>
      </c>
      <c r="AE21" s="188">
        <v>38</v>
      </c>
      <c r="AF21" s="187" t="s">
        <v>192</v>
      </c>
      <c r="AH21" s="189" t="s">
        <v>10</v>
      </c>
      <c r="AI21" s="190">
        <v>4</v>
      </c>
      <c r="AJ21" s="189" t="s">
        <v>68</v>
      </c>
    </row>
    <row r="22" spans="1:36" s="119" customFormat="1" ht="21" customHeight="1" thickBot="1">
      <c r="A22" s="178" t="s">
        <v>289</v>
      </c>
      <c r="B22" s="202">
        <v>3</v>
      </c>
      <c r="C22" s="164">
        <f t="shared" si="3"/>
        <v>2</v>
      </c>
      <c r="D22" s="357">
        <v>2</v>
      </c>
      <c r="E22" s="348">
        <v>0</v>
      </c>
      <c r="F22" s="164">
        <v>0</v>
      </c>
      <c r="G22" s="70">
        <v>0</v>
      </c>
      <c r="H22" s="307">
        <v>0</v>
      </c>
      <c r="I22" s="350">
        <f t="shared" si="2"/>
        <v>5</v>
      </c>
      <c r="K22" s="159" t="s">
        <v>10</v>
      </c>
      <c r="L22" s="161">
        <v>27</v>
      </c>
      <c r="M22" s="159" t="s">
        <v>67</v>
      </c>
      <c r="N22" s="159"/>
      <c r="O22" s="159" t="s">
        <v>13</v>
      </c>
      <c r="P22" s="160">
        <v>70</v>
      </c>
      <c r="Q22" s="159" t="s">
        <v>69</v>
      </c>
      <c r="S22" s="74"/>
      <c r="T22" s="74"/>
      <c r="U22" s="74"/>
      <c r="V22" s="74"/>
      <c r="W22" s="187" t="s">
        <v>13</v>
      </c>
      <c r="X22" s="188">
        <v>9</v>
      </c>
      <c r="Y22" s="187" t="s">
        <v>70</v>
      </c>
      <c r="Z22" s="74"/>
      <c r="AA22" s="187" t="s">
        <v>11</v>
      </c>
      <c r="AB22" s="188">
        <v>5</v>
      </c>
      <c r="AC22" s="187" t="s">
        <v>194</v>
      </c>
      <c r="AD22" s="187" t="s">
        <v>40</v>
      </c>
      <c r="AE22" s="188">
        <v>92</v>
      </c>
      <c r="AF22" s="187" t="s">
        <v>67</v>
      </c>
      <c r="AH22" s="189" t="s">
        <v>10</v>
      </c>
      <c r="AI22" s="190">
        <v>5</v>
      </c>
      <c r="AJ22" s="189" t="s">
        <v>193</v>
      </c>
    </row>
    <row r="23" spans="1:36" s="119" customFormat="1" ht="21" customHeight="1" thickBot="1">
      <c r="A23" s="178" t="s">
        <v>290</v>
      </c>
      <c r="B23" s="202">
        <v>38</v>
      </c>
      <c r="C23" s="164">
        <f t="shared" si="3"/>
        <v>7</v>
      </c>
      <c r="D23" s="357">
        <v>3</v>
      </c>
      <c r="E23" s="307">
        <v>4</v>
      </c>
      <c r="F23" s="164">
        <f aca="true" t="shared" si="4" ref="F23:F38">G23+H23</f>
        <v>6</v>
      </c>
      <c r="G23" s="307">
        <v>2</v>
      </c>
      <c r="H23" s="307">
        <v>4</v>
      </c>
      <c r="I23" s="350">
        <f t="shared" si="2"/>
        <v>51</v>
      </c>
      <c r="K23" s="159" t="s">
        <v>10</v>
      </c>
      <c r="L23" s="160">
        <v>4</v>
      </c>
      <c r="M23" s="159" t="s">
        <v>68</v>
      </c>
      <c r="N23" s="159"/>
      <c r="O23" s="159" t="s">
        <v>13</v>
      </c>
      <c r="P23" s="160">
        <v>10</v>
      </c>
      <c r="Q23" s="159" t="s">
        <v>70</v>
      </c>
      <c r="S23" s="74"/>
      <c r="T23" s="74"/>
      <c r="U23" s="74"/>
      <c r="V23" s="74"/>
      <c r="W23" s="187" t="s">
        <v>13</v>
      </c>
      <c r="X23" s="188">
        <v>11</v>
      </c>
      <c r="Y23" s="187" t="s">
        <v>72</v>
      </c>
      <c r="Z23" s="74"/>
      <c r="AA23" s="187" t="s">
        <v>11</v>
      </c>
      <c r="AB23" s="188">
        <v>72</v>
      </c>
      <c r="AC23" s="187" t="s">
        <v>69</v>
      </c>
      <c r="AD23" s="187" t="s">
        <v>40</v>
      </c>
      <c r="AE23" s="188">
        <v>57</v>
      </c>
      <c r="AF23" s="187" t="s">
        <v>68</v>
      </c>
      <c r="AH23" s="189" t="s">
        <v>10</v>
      </c>
      <c r="AI23" s="190">
        <v>2</v>
      </c>
      <c r="AJ23" s="189" t="s">
        <v>194</v>
      </c>
    </row>
    <row r="24" spans="1:36" s="119" customFormat="1" ht="21" customHeight="1" thickBot="1">
      <c r="A24" s="178" t="s">
        <v>291</v>
      </c>
      <c r="B24" s="202">
        <v>92</v>
      </c>
      <c r="C24" s="164">
        <f t="shared" si="3"/>
        <v>59</v>
      </c>
      <c r="D24" s="357">
        <v>26</v>
      </c>
      <c r="E24" s="307">
        <v>33</v>
      </c>
      <c r="F24" s="164">
        <f t="shared" si="4"/>
        <v>25</v>
      </c>
      <c r="G24" s="307">
        <v>12</v>
      </c>
      <c r="H24" s="307">
        <v>13</v>
      </c>
      <c r="I24" s="350">
        <f t="shared" si="2"/>
        <v>176</v>
      </c>
      <c r="K24" s="159" t="s">
        <v>10</v>
      </c>
      <c r="L24" s="160">
        <v>4</v>
      </c>
      <c r="M24" s="159" t="s">
        <v>193</v>
      </c>
      <c r="N24" s="159"/>
      <c r="O24" s="159" t="s">
        <v>13</v>
      </c>
      <c r="P24" s="160">
        <v>10</v>
      </c>
      <c r="Q24" s="159" t="s">
        <v>72</v>
      </c>
      <c r="S24" s="74"/>
      <c r="T24" s="74"/>
      <c r="U24" s="74"/>
      <c r="V24" s="74"/>
      <c r="W24" s="187" t="s">
        <v>13</v>
      </c>
      <c r="X24" s="188">
        <v>4</v>
      </c>
      <c r="Y24" s="187" t="s">
        <v>73</v>
      </c>
      <c r="Z24" s="74"/>
      <c r="AA24" s="187" t="s">
        <v>11</v>
      </c>
      <c r="AB24" s="188">
        <v>35</v>
      </c>
      <c r="AC24" s="187" t="s">
        <v>70</v>
      </c>
      <c r="AD24" s="187" t="s">
        <v>40</v>
      </c>
      <c r="AE24" s="188">
        <v>19</v>
      </c>
      <c r="AF24" s="187" t="s">
        <v>193</v>
      </c>
      <c r="AH24" s="189" t="s">
        <v>10</v>
      </c>
      <c r="AI24" s="190">
        <v>132</v>
      </c>
      <c r="AJ24" s="189" t="s">
        <v>69</v>
      </c>
    </row>
    <row r="25" spans="1:36" s="119" customFormat="1" ht="21" customHeight="1" thickBot="1">
      <c r="A25" s="178" t="s">
        <v>292</v>
      </c>
      <c r="B25" s="202">
        <v>57</v>
      </c>
      <c r="C25" s="164">
        <f t="shared" si="3"/>
        <v>14</v>
      </c>
      <c r="D25" s="357">
        <v>4</v>
      </c>
      <c r="E25" s="307">
        <v>10</v>
      </c>
      <c r="F25" s="164">
        <f t="shared" si="4"/>
        <v>12</v>
      </c>
      <c r="G25" s="307">
        <v>8</v>
      </c>
      <c r="H25" s="307">
        <v>4</v>
      </c>
      <c r="I25" s="350">
        <f t="shared" si="2"/>
        <v>83</v>
      </c>
      <c r="K25" s="159" t="s">
        <v>10</v>
      </c>
      <c r="L25" s="160">
        <v>1</v>
      </c>
      <c r="M25" s="159" t="s">
        <v>194</v>
      </c>
      <c r="N25" s="159"/>
      <c r="O25" s="159" t="s">
        <v>13</v>
      </c>
      <c r="P25" s="160">
        <v>5</v>
      </c>
      <c r="Q25" s="159" t="s">
        <v>73</v>
      </c>
      <c r="S25" s="74"/>
      <c r="T25" s="74"/>
      <c r="U25" s="74"/>
      <c r="V25" s="74"/>
      <c r="W25" s="187" t="s">
        <v>13</v>
      </c>
      <c r="X25" s="188">
        <v>6</v>
      </c>
      <c r="Y25" s="187" t="s">
        <v>74</v>
      </c>
      <c r="Z25" s="74"/>
      <c r="AA25" s="187" t="s">
        <v>11</v>
      </c>
      <c r="AB25" s="188">
        <v>2</v>
      </c>
      <c r="AC25" s="187" t="s">
        <v>195</v>
      </c>
      <c r="AD25" s="187" t="s">
        <v>40</v>
      </c>
      <c r="AE25" s="188">
        <v>2</v>
      </c>
      <c r="AF25" s="187" t="s">
        <v>194</v>
      </c>
      <c r="AH25" s="189" t="s">
        <v>10</v>
      </c>
      <c r="AI25" s="190">
        <v>25</v>
      </c>
      <c r="AJ25" s="189" t="s">
        <v>70</v>
      </c>
    </row>
    <row r="26" spans="1:36" s="119" customFormat="1" ht="21" customHeight="1" thickBot="1">
      <c r="A26" s="178" t="s">
        <v>293</v>
      </c>
      <c r="B26" s="202">
        <v>19</v>
      </c>
      <c r="C26" s="164">
        <f t="shared" si="3"/>
        <v>11</v>
      </c>
      <c r="D26" s="357">
        <v>5</v>
      </c>
      <c r="E26" s="307">
        <v>6</v>
      </c>
      <c r="F26" s="164">
        <f t="shared" si="4"/>
        <v>4</v>
      </c>
      <c r="G26" s="307">
        <v>2</v>
      </c>
      <c r="H26" s="307">
        <v>2</v>
      </c>
      <c r="I26" s="350">
        <f t="shared" si="2"/>
        <v>34</v>
      </c>
      <c r="K26" s="159" t="s">
        <v>10</v>
      </c>
      <c r="L26" s="160">
        <v>124</v>
      </c>
      <c r="M26" s="159" t="s">
        <v>69</v>
      </c>
      <c r="N26" s="159"/>
      <c r="O26" s="159" t="s">
        <v>13</v>
      </c>
      <c r="P26" s="160">
        <v>6</v>
      </c>
      <c r="Q26" s="159" t="s">
        <v>74</v>
      </c>
      <c r="S26" s="74"/>
      <c r="T26" s="74"/>
      <c r="U26" s="74"/>
      <c r="V26" s="74"/>
      <c r="W26" s="187" t="s">
        <v>13</v>
      </c>
      <c r="X26" s="188">
        <v>2</v>
      </c>
      <c r="Y26" s="187" t="s">
        <v>196</v>
      </c>
      <c r="Z26" s="74"/>
      <c r="AA26" s="187" t="s">
        <v>11</v>
      </c>
      <c r="AB26" s="188">
        <v>6</v>
      </c>
      <c r="AC26" s="187" t="s">
        <v>71</v>
      </c>
      <c r="AD26" s="187" t="s">
        <v>40</v>
      </c>
      <c r="AE26" s="188">
        <v>830</v>
      </c>
      <c r="AF26" s="187" t="s">
        <v>69</v>
      </c>
      <c r="AH26" s="189" t="s">
        <v>10</v>
      </c>
      <c r="AI26" s="190">
        <v>5</v>
      </c>
      <c r="AJ26" s="189" t="s">
        <v>71</v>
      </c>
    </row>
    <row r="27" spans="1:36" s="119" customFormat="1" ht="21" customHeight="1" thickBot="1">
      <c r="A27" s="178" t="s">
        <v>294</v>
      </c>
      <c r="B27" s="202">
        <v>2</v>
      </c>
      <c r="C27" s="164">
        <f t="shared" si="3"/>
        <v>7</v>
      </c>
      <c r="D27" s="357">
        <v>2</v>
      </c>
      <c r="E27" s="307">
        <v>5</v>
      </c>
      <c r="F27" s="164">
        <f t="shared" si="4"/>
        <v>2</v>
      </c>
      <c r="G27" s="307">
        <v>2</v>
      </c>
      <c r="H27" s="348"/>
      <c r="I27" s="350">
        <f t="shared" si="2"/>
        <v>11</v>
      </c>
      <c r="K27" s="159" t="s">
        <v>10</v>
      </c>
      <c r="L27" s="160">
        <v>24</v>
      </c>
      <c r="M27" s="159" t="s">
        <v>70</v>
      </c>
      <c r="N27" s="159"/>
      <c r="O27" s="159" t="s">
        <v>13</v>
      </c>
      <c r="P27" s="160">
        <v>2</v>
      </c>
      <c r="Q27" s="159" t="s">
        <v>196</v>
      </c>
      <c r="S27" s="74"/>
      <c r="T27" s="74"/>
      <c r="U27" s="74"/>
      <c r="V27" s="74"/>
      <c r="W27" s="187" t="s">
        <v>13</v>
      </c>
      <c r="X27" s="188">
        <v>3</v>
      </c>
      <c r="Y27" s="187" t="s">
        <v>75</v>
      </c>
      <c r="Z27" s="74"/>
      <c r="AA27" s="187" t="s">
        <v>11</v>
      </c>
      <c r="AB27" s="188">
        <v>17</v>
      </c>
      <c r="AC27" s="187" t="s">
        <v>72</v>
      </c>
      <c r="AD27" s="187" t="s">
        <v>40</v>
      </c>
      <c r="AE27" s="188">
        <v>105</v>
      </c>
      <c r="AF27" s="187" t="s">
        <v>70</v>
      </c>
      <c r="AH27" s="189" t="s">
        <v>10</v>
      </c>
      <c r="AI27" s="190">
        <v>34</v>
      </c>
      <c r="AJ27" s="189" t="s">
        <v>72</v>
      </c>
    </row>
    <row r="28" spans="1:36" s="119" customFormat="1" ht="21" customHeight="1" thickBot="1">
      <c r="A28" s="178" t="s">
        <v>295</v>
      </c>
      <c r="B28" s="202">
        <v>830</v>
      </c>
      <c r="C28" s="164">
        <f t="shared" si="3"/>
        <v>204</v>
      </c>
      <c r="D28" s="357">
        <v>132</v>
      </c>
      <c r="E28" s="307">
        <v>72</v>
      </c>
      <c r="F28" s="164">
        <f t="shared" si="4"/>
        <v>169</v>
      </c>
      <c r="G28" s="307">
        <v>70</v>
      </c>
      <c r="H28" s="307">
        <v>99</v>
      </c>
      <c r="I28" s="350">
        <f t="shared" si="2"/>
        <v>1203</v>
      </c>
      <c r="K28" s="159" t="s">
        <v>10</v>
      </c>
      <c r="L28" s="160">
        <v>4</v>
      </c>
      <c r="M28" s="159" t="s">
        <v>71</v>
      </c>
      <c r="N28" s="159"/>
      <c r="O28" s="159" t="s">
        <v>13</v>
      </c>
      <c r="P28" s="160">
        <v>3</v>
      </c>
      <c r="Q28" s="159" t="s">
        <v>75</v>
      </c>
      <c r="S28" s="74"/>
      <c r="T28" s="74"/>
      <c r="U28" s="74"/>
      <c r="V28" s="74"/>
      <c r="W28" s="187" t="s">
        <v>13</v>
      </c>
      <c r="X28" s="188">
        <v>8</v>
      </c>
      <c r="Y28" s="187" t="s">
        <v>76</v>
      </c>
      <c r="Z28" s="74"/>
      <c r="AA28" s="187" t="s">
        <v>11</v>
      </c>
      <c r="AB28" s="188">
        <v>9</v>
      </c>
      <c r="AC28" s="187" t="s">
        <v>73</v>
      </c>
      <c r="AD28" s="187" t="s">
        <v>40</v>
      </c>
      <c r="AE28" s="188">
        <v>6</v>
      </c>
      <c r="AF28" s="187" t="s">
        <v>195</v>
      </c>
      <c r="AH28" s="189" t="s">
        <v>10</v>
      </c>
      <c r="AI28" s="190">
        <v>7</v>
      </c>
      <c r="AJ28" s="189" t="s">
        <v>73</v>
      </c>
    </row>
    <row r="29" spans="1:36" s="119" customFormat="1" ht="21" customHeight="1" thickBot="1">
      <c r="A29" s="178" t="s">
        <v>296</v>
      </c>
      <c r="B29" s="202">
        <v>105</v>
      </c>
      <c r="C29" s="164">
        <f t="shared" si="3"/>
        <v>60</v>
      </c>
      <c r="D29" s="357">
        <v>25</v>
      </c>
      <c r="E29" s="307">
        <v>35</v>
      </c>
      <c r="F29" s="164">
        <f t="shared" si="4"/>
        <v>24</v>
      </c>
      <c r="G29" s="307">
        <v>9</v>
      </c>
      <c r="H29" s="307">
        <v>15</v>
      </c>
      <c r="I29" s="350">
        <f t="shared" si="2"/>
        <v>189</v>
      </c>
      <c r="K29" s="159" t="s">
        <v>10</v>
      </c>
      <c r="L29" s="160">
        <v>32</v>
      </c>
      <c r="M29" s="159" t="s">
        <v>72</v>
      </c>
      <c r="N29" s="159"/>
      <c r="O29" s="159" t="s">
        <v>13</v>
      </c>
      <c r="P29" s="160">
        <v>10</v>
      </c>
      <c r="Q29" s="159" t="s">
        <v>76</v>
      </c>
      <c r="S29" s="74"/>
      <c r="T29" s="74"/>
      <c r="U29" s="74"/>
      <c r="V29" s="74"/>
      <c r="W29" s="187" t="s">
        <v>13</v>
      </c>
      <c r="X29" s="188">
        <v>13</v>
      </c>
      <c r="Y29" s="187" t="s">
        <v>77</v>
      </c>
      <c r="Z29" s="74"/>
      <c r="AA29" s="187" t="s">
        <v>11</v>
      </c>
      <c r="AB29" s="188">
        <v>9</v>
      </c>
      <c r="AC29" s="187" t="s">
        <v>74</v>
      </c>
      <c r="AD29" s="187" t="s">
        <v>40</v>
      </c>
      <c r="AE29" s="188">
        <v>20</v>
      </c>
      <c r="AF29" s="187" t="s">
        <v>71</v>
      </c>
      <c r="AH29" s="189" t="s">
        <v>10</v>
      </c>
      <c r="AI29" s="190">
        <v>9</v>
      </c>
      <c r="AJ29" s="189" t="s">
        <v>74</v>
      </c>
    </row>
    <row r="30" spans="1:36" s="119" customFormat="1" ht="21" customHeight="1" thickBot="1">
      <c r="A30" s="178" t="s">
        <v>297</v>
      </c>
      <c r="B30" s="202">
        <v>6</v>
      </c>
      <c r="C30" s="164">
        <f t="shared" si="3"/>
        <v>2</v>
      </c>
      <c r="D30" s="70">
        <v>0</v>
      </c>
      <c r="E30" s="307">
        <v>2</v>
      </c>
      <c r="F30" s="164">
        <f t="shared" si="4"/>
        <v>0</v>
      </c>
      <c r="G30" s="70">
        <v>0</v>
      </c>
      <c r="H30" s="348">
        <v>0</v>
      </c>
      <c r="I30" s="350">
        <f t="shared" si="2"/>
        <v>8</v>
      </c>
      <c r="K30" s="159" t="s">
        <v>10</v>
      </c>
      <c r="L30" s="160">
        <v>8</v>
      </c>
      <c r="M30" s="159" t="s">
        <v>73</v>
      </c>
      <c r="N30" s="159"/>
      <c r="O30" s="159" t="s">
        <v>13</v>
      </c>
      <c r="P30" s="160">
        <v>11</v>
      </c>
      <c r="Q30" s="159" t="s">
        <v>77</v>
      </c>
      <c r="S30" s="74"/>
      <c r="T30" s="74"/>
      <c r="U30" s="74"/>
      <c r="V30" s="74"/>
      <c r="W30" s="187" t="s">
        <v>13</v>
      </c>
      <c r="X30" s="188">
        <v>11</v>
      </c>
      <c r="Y30" s="187" t="s">
        <v>78</v>
      </c>
      <c r="Z30" s="74"/>
      <c r="AA30" s="187" t="s">
        <v>11</v>
      </c>
      <c r="AB30" s="188">
        <v>3</v>
      </c>
      <c r="AC30" s="187" t="s">
        <v>196</v>
      </c>
      <c r="AD30" s="187" t="s">
        <v>40</v>
      </c>
      <c r="AE30" s="188">
        <v>228</v>
      </c>
      <c r="AF30" s="187" t="s">
        <v>72</v>
      </c>
      <c r="AH30" s="189" t="s">
        <v>10</v>
      </c>
      <c r="AI30" s="190">
        <v>5</v>
      </c>
      <c r="AJ30" s="189" t="s">
        <v>196</v>
      </c>
    </row>
    <row r="31" spans="1:36" s="119" customFormat="1" ht="21" customHeight="1" thickBot="1">
      <c r="A31" s="178" t="s">
        <v>298</v>
      </c>
      <c r="B31" s="202">
        <v>20</v>
      </c>
      <c r="C31" s="164">
        <f t="shared" si="3"/>
        <v>11</v>
      </c>
      <c r="D31" s="357">
        <v>5</v>
      </c>
      <c r="E31" s="307">
        <v>6</v>
      </c>
      <c r="F31" s="164">
        <f t="shared" si="4"/>
        <v>2</v>
      </c>
      <c r="G31" s="70">
        <v>0</v>
      </c>
      <c r="H31" s="307">
        <v>2</v>
      </c>
      <c r="I31" s="350">
        <f t="shared" si="2"/>
        <v>33</v>
      </c>
      <c r="K31" s="159" t="s">
        <v>10</v>
      </c>
      <c r="L31" s="160">
        <v>9</v>
      </c>
      <c r="M31" s="159" t="s">
        <v>74</v>
      </c>
      <c r="N31" s="159"/>
      <c r="O31" s="159" t="s">
        <v>13</v>
      </c>
      <c r="P31" s="160">
        <v>11</v>
      </c>
      <c r="Q31" s="159" t="s">
        <v>78</v>
      </c>
      <c r="S31" s="74"/>
      <c r="T31" s="74"/>
      <c r="U31" s="74"/>
      <c r="V31" s="74"/>
      <c r="W31" s="187" t="s">
        <v>13</v>
      </c>
      <c r="X31" s="188">
        <v>6</v>
      </c>
      <c r="Y31" s="187" t="s">
        <v>267</v>
      </c>
      <c r="Z31" s="74"/>
      <c r="AA31" s="187" t="s">
        <v>11</v>
      </c>
      <c r="AB31" s="188">
        <v>12</v>
      </c>
      <c r="AC31" s="187" t="s">
        <v>75</v>
      </c>
      <c r="AD31" s="187" t="s">
        <v>40</v>
      </c>
      <c r="AE31" s="188">
        <v>33</v>
      </c>
      <c r="AF31" s="187" t="s">
        <v>73</v>
      </c>
      <c r="AH31" s="189" t="s">
        <v>10</v>
      </c>
      <c r="AI31" s="190">
        <v>8</v>
      </c>
      <c r="AJ31" s="189" t="s">
        <v>75</v>
      </c>
    </row>
    <row r="32" spans="1:36" s="119" customFormat="1" ht="21" customHeight="1" thickBot="1">
      <c r="A32" s="178" t="s">
        <v>299</v>
      </c>
      <c r="B32" s="202">
        <v>228</v>
      </c>
      <c r="C32" s="164">
        <f t="shared" si="3"/>
        <v>51</v>
      </c>
      <c r="D32" s="357">
        <v>34</v>
      </c>
      <c r="E32" s="307">
        <v>17</v>
      </c>
      <c r="F32" s="164">
        <f t="shared" si="4"/>
        <v>30</v>
      </c>
      <c r="G32" s="307">
        <v>11</v>
      </c>
      <c r="H32" s="307">
        <v>19</v>
      </c>
      <c r="I32" s="350">
        <f t="shared" si="2"/>
        <v>309</v>
      </c>
      <c r="K32" s="159" t="s">
        <v>10</v>
      </c>
      <c r="L32" s="160">
        <v>5</v>
      </c>
      <c r="M32" s="159" t="s">
        <v>196</v>
      </c>
      <c r="N32" s="159"/>
      <c r="O32" s="159" t="s">
        <v>13</v>
      </c>
      <c r="P32" s="160">
        <v>6</v>
      </c>
      <c r="Q32" s="159" t="s">
        <v>267</v>
      </c>
      <c r="S32" s="74" t="s">
        <v>54</v>
      </c>
      <c r="T32" s="74"/>
      <c r="U32" s="74"/>
      <c r="V32" s="74"/>
      <c r="W32" s="187" t="s">
        <v>13</v>
      </c>
      <c r="X32" s="188">
        <v>8</v>
      </c>
      <c r="Y32" s="187" t="s">
        <v>79</v>
      </c>
      <c r="Z32" s="74"/>
      <c r="AA32" s="187" t="s">
        <v>11</v>
      </c>
      <c r="AB32" s="188">
        <v>19</v>
      </c>
      <c r="AC32" s="187" t="s">
        <v>76</v>
      </c>
      <c r="AD32" s="187" t="s">
        <v>40</v>
      </c>
      <c r="AE32" s="188">
        <v>44</v>
      </c>
      <c r="AF32" s="187" t="s">
        <v>74</v>
      </c>
      <c r="AH32" s="189" t="s">
        <v>10</v>
      </c>
      <c r="AI32" s="190">
        <v>24</v>
      </c>
      <c r="AJ32" s="189" t="s">
        <v>76</v>
      </c>
    </row>
    <row r="33" spans="1:36" s="119" customFormat="1" ht="21" customHeight="1" thickBot="1">
      <c r="A33" s="178" t="s">
        <v>300</v>
      </c>
      <c r="B33" s="202">
        <v>33</v>
      </c>
      <c r="C33" s="164">
        <f t="shared" si="3"/>
        <v>16</v>
      </c>
      <c r="D33" s="357">
        <v>7</v>
      </c>
      <c r="E33" s="307">
        <v>9</v>
      </c>
      <c r="F33" s="164">
        <f t="shared" si="4"/>
        <v>7</v>
      </c>
      <c r="G33" s="307">
        <v>4</v>
      </c>
      <c r="H33" s="307">
        <v>3</v>
      </c>
      <c r="I33" s="350">
        <f t="shared" si="2"/>
        <v>56</v>
      </c>
      <c r="K33" s="159" t="s">
        <v>10</v>
      </c>
      <c r="L33" s="160">
        <v>11</v>
      </c>
      <c r="M33" s="159" t="s">
        <v>75</v>
      </c>
      <c r="N33" s="159"/>
      <c r="O33" s="159" t="s">
        <v>13</v>
      </c>
      <c r="P33" s="160">
        <v>9</v>
      </c>
      <c r="Q33" s="159" t="s">
        <v>79</v>
      </c>
      <c r="S33" s="74"/>
      <c r="T33" s="74"/>
      <c r="U33" s="74"/>
      <c r="V33" s="74"/>
      <c r="W33" s="187" t="s">
        <v>13</v>
      </c>
      <c r="X33" s="188">
        <v>4</v>
      </c>
      <c r="Y33" s="187" t="s">
        <v>80</v>
      </c>
      <c r="Z33" s="74"/>
      <c r="AA33" s="187" t="s">
        <v>11</v>
      </c>
      <c r="AB33" s="188">
        <v>23</v>
      </c>
      <c r="AC33" s="187" t="s">
        <v>77</v>
      </c>
      <c r="AD33" s="187" t="s">
        <v>40</v>
      </c>
      <c r="AE33" s="188">
        <v>12</v>
      </c>
      <c r="AF33" s="187" t="s">
        <v>196</v>
      </c>
      <c r="AH33" s="189" t="s">
        <v>10</v>
      </c>
      <c r="AI33" s="190">
        <v>35</v>
      </c>
      <c r="AJ33" s="189" t="s">
        <v>77</v>
      </c>
    </row>
    <row r="34" spans="1:36" s="119" customFormat="1" ht="21" customHeight="1" thickBot="1">
      <c r="A34" s="178" t="s">
        <v>301</v>
      </c>
      <c r="B34" s="202">
        <v>44</v>
      </c>
      <c r="C34" s="164">
        <f t="shared" si="3"/>
        <v>18</v>
      </c>
      <c r="D34" s="357">
        <v>9</v>
      </c>
      <c r="E34" s="307">
        <v>9</v>
      </c>
      <c r="F34" s="164">
        <f t="shared" si="4"/>
        <v>14</v>
      </c>
      <c r="G34" s="307">
        <v>6</v>
      </c>
      <c r="H34" s="307">
        <v>8</v>
      </c>
      <c r="I34" s="350">
        <f t="shared" si="2"/>
        <v>76</v>
      </c>
      <c r="K34" s="159" t="s">
        <v>10</v>
      </c>
      <c r="L34" s="160">
        <v>22</v>
      </c>
      <c r="M34" s="159" t="s">
        <v>76</v>
      </c>
      <c r="N34" s="159"/>
      <c r="O34" s="159" t="s">
        <v>13</v>
      </c>
      <c r="P34" s="160">
        <v>4</v>
      </c>
      <c r="Q34" s="159" t="s">
        <v>80</v>
      </c>
      <c r="S34" s="74"/>
      <c r="T34" s="74"/>
      <c r="U34" s="74"/>
      <c r="V34" s="74"/>
      <c r="W34" s="187" t="s">
        <v>13</v>
      </c>
      <c r="X34" s="188">
        <v>14</v>
      </c>
      <c r="Y34" s="187" t="s">
        <v>81</v>
      </c>
      <c r="Z34" s="74"/>
      <c r="AA34" s="187" t="s">
        <v>11</v>
      </c>
      <c r="AB34" s="188">
        <v>17</v>
      </c>
      <c r="AC34" s="187" t="s">
        <v>78</v>
      </c>
      <c r="AD34" s="187" t="s">
        <v>40</v>
      </c>
      <c r="AE34" s="188">
        <v>53</v>
      </c>
      <c r="AF34" s="187" t="s">
        <v>75</v>
      </c>
      <c r="AH34" s="189" t="s">
        <v>10</v>
      </c>
      <c r="AI34" s="190">
        <v>25</v>
      </c>
      <c r="AJ34" s="189" t="s">
        <v>78</v>
      </c>
    </row>
    <row r="35" spans="1:36" s="119" customFormat="1" ht="21" customHeight="1" thickBot="1">
      <c r="A35" s="178" t="s">
        <v>302</v>
      </c>
      <c r="B35" s="202">
        <v>12</v>
      </c>
      <c r="C35" s="164">
        <f t="shared" si="3"/>
        <v>8</v>
      </c>
      <c r="D35" s="357">
        <v>5</v>
      </c>
      <c r="E35" s="307">
        <v>3</v>
      </c>
      <c r="F35" s="164">
        <f t="shared" si="4"/>
        <v>5</v>
      </c>
      <c r="G35" s="307">
        <v>2</v>
      </c>
      <c r="H35" s="307">
        <v>3</v>
      </c>
      <c r="I35" s="350">
        <f t="shared" si="2"/>
        <v>25</v>
      </c>
      <c r="K35" s="159" t="s">
        <v>10</v>
      </c>
      <c r="L35" s="160">
        <v>34</v>
      </c>
      <c r="M35" s="159" t="s">
        <v>77</v>
      </c>
      <c r="N35" s="159"/>
      <c r="O35" s="159" t="s">
        <v>13</v>
      </c>
      <c r="P35" s="160">
        <v>12</v>
      </c>
      <c r="Q35" s="159" t="s">
        <v>81</v>
      </c>
      <c r="S35" s="74"/>
      <c r="T35" s="74"/>
      <c r="U35" s="74"/>
      <c r="V35" s="74"/>
      <c r="W35" s="187" t="s">
        <v>13</v>
      </c>
      <c r="X35" s="188">
        <v>2</v>
      </c>
      <c r="Y35" s="187" t="s">
        <v>199</v>
      </c>
      <c r="Z35" s="74"/>
      <c r="AA35" s="187" t="s">
        <v>11</v>
      </c>
      <c r="AB35" s="188">
        <v>3</v>
      </c>
      <c r="AC35" s="187" t="s">
        <v>197</v>
      </c>
      <c r="AD35" s="187" t="s">
        <v>40</v>
      </c>
      <c r="AE35" s="188">
        <v>91</v>
      </c>
      <c r="AF35" s="187" t="s">
        <v>76</v>
      </c>
      <c r="AH35" s="189" t="s">
        <v>10</v>
      </c>
      <c r="AI35" s="190">
        <v>21</v>
      </c>
      <c r="AJ35" s="189" t="s">
        <v>267</v>
      </c>
    </row>
    <row r="36" spans="1:36" s="119" customFormat="1" ht="21" customHeight="1" thickBot="1">
      <c r="A36" s="178" t="s">
        <v>303</v>
      </c>
      <c r="B36" s="202">
        <v>53</v>
      </c>
      <c r="C36" s="164">
        <f t="shared" si="3"/>
        <v>20</v>
      </c>
      <c r="D36" s="357">
        <v>8</v>
      </c>
      <c r="E36" s="307">
        <v>12</v>
      </c>
      <c r="F36" s="164">
        <f t="shared" si="4"/>
        <v>6</v>
      </c>
      <c r="G36" s="307">
        <v>3</v>
      </c>
      <c r="H36" s="307">
        <v>3</v>
      </c>
      <c r="I36" s="350">
        <f t="shared" si="2"/>
        <v>79</v>
      </c>
      <c r="K36" s="159" t="s">
        <v>10</v>
      </c>
      <c r="L36" s="160">
        <v>24</v>
      </c>
      <c r="M36" s="159" t="s">
        <v>78</v>
      </c>
      <c r="N36" s="159"/>
      <c r="O36" s="159" t="s">
        <v>13</v>
      </c>
      <c r="P36" s="160">
        <v>1</v>
      </c>
      <c r="Q36" s="159" t="s">
        <v>199</v>
      </c>
      <c r="S36" s="74"/>
      <c r="T36" s="74"/>
      <c r="U36" s="74"/>
      <c r="V36" s="74"/>
      <c r="W36" s="187" t="s">
        <v>13</v>
      </c>
      <c r="X36" s="188">
        <v>9</v>
      </c>
      <c r="Y36" s="187" t="s">
        <v>82</v>
      </c>
      <c r="Z36" s="74"/>
      <c r="AA36" s="187" t="s">
        <v>11</v>
      </c>
      <c r="AB36" s="188">
        <v>6</v>
      </c>
      <c r="AC36" s="187" t="s">
        <v>267</v>
      </c>
      <c r="AD36" s="187" t="s">
        <v>40</v>
      </c>
      <c r="AE36" s="188">
        <v>147</v>
      </c>
      <c r="AF36" s="187" t="s">
        <v>77</v>
      </c>
      <c r="AH36" s="189" t="s">
        <v>10</v>
      </c>
      <c r="AI36" s="190">
        <v>27</v>
      </c>
      <c r="AJ36" s="189" t="s">
        <v>79</v>
      </c>
    </row>
    <row r="37" spans="1:36" s="119" customFormat="1" ht="21" customHeight="1" thickBot="1">
      <c r="A37" s="178" t="s">
        <v>304</v>
      </c>
      <c r="B37" s="202">
        <v>91</v>
      </c>
      <c r="C37" s="164">
        <f t="shared" si="3"/>
        <v>43</v>
      </c>
      <c r="D37" s="357">
        <v>24</v>
      </c>
      <c r="E37" s="307">
        <v>19</v>
      </c>
      <c r="F37" s="164">
        <f t="shared" si="4"/>
        <v>21</v>
      </c>
      <c r="G37" s="307">
        <v>8</v>
      </c>
      <c r="H37" s="307">
        <v>13</v>
      </c>
      <c r="I37" s="350">
        <f t="shared" si="2"/>
        <v>155</v>
      </c>
      <c r="K37" s="159" t="s">
        <v>10</v>
      </c>
      <c r="L37" s="160">
        <v>19</v>
      </c>
      <c r="M37" s="159" t="s">
        <v>267</v>
      </c>
      <c r="N37" s="159"/>
      <c r="O37" s="159" t="s">
        <v>13</v>
      </c>
      <c r="P37" s="160">
        <v>9</v>
      </c>
      <c r="Q37" s="159" t="s">
        <v>82</v>
      </c>
      <c r="S37" s="74"/>
      <c r="T37" s="74"/>
      <c r="U37" s="74"/>
      <c r="V37" s="74"/>
      <c r="W37" s="187" t="s">
        <v>13</v>
      </c>
      <c r="X37" s="188">
        <v>70</v>
      </c>
      <c r="Y37" s="187" t="s">
        <v>83</v>
      </c>
      <c r="Z37" s="74"/>
      <c r="AA37" s="187" t="s">
        <v>11</v>
      </c>
      <c r="AB37" s="188">
        <v>15</v>
      </c>
      <c r="AC37" s="187" t="s">
        <v>79</v>
      </c>
      <c r="AD37" s="187" t="s">
        <v>40</v>
      </c>
      <c r="AE37" s="188">
        <v>95</v>
      </c>
      <c r="AF37" s="187" t="s">
        <v>78</v>
      </c>
      <c r="AH37" s="189" t="s">
        <v>10</v>
      </c>
      <c r="AI37" s="190">
        <v>7</v>
      </c>
      <c r="AJ37" s="189" t="s">
        <v>80</v>
      </c>
    </row>
    <row r="38" spans="1:36" s="119" customFormat="1" ht="21" customHeight="1" thickBot="1">
      <c r="A38" s="178" t="s">
        <v>305</v>
      </c>
      <c r="B38" s="202">
        <v>147</v>
      </c>
      <c r="C38" s="164">
        <f t="shared" si="3"/>
        <v>58</v>
      </c>
      <c r="D38" s="357">
        <v>35</v>
      </c>
      <c r="E38" s="307">
        <v>23</v>
      </c>
      <c r="F38" s="164">
        <f t="shared" si="4"/>
        <v>24</v>
      </c>
      <c r="G38" s="307">
        <v>13</v>
      </c>
      <c r="H38" s="307">
        <v>11</v>
      </c>
      <c r="I38" s="350">
        <f t="shared" si="2"/>
        <v>229</v>
      </c>
      <c r="K38" s="159" t="s">
        <v>10</v>
      </c>
      <c r="L38" s="160">
        <v>26</v>
      </c>
      <c r="M38" s="159" t="s">
        <v>79</v>
      </c>
      <c r="N38" s="159"/>
      <c r="O38" s="159" t="s">
        <v>13</v>
      </c>
      <c r="P38" s="160">
        <v>64</v>
      </c>
      <c r="Q38" s="159" t="s">
        <v>83</v>
      </c>
      <c r="S38" s="74"/>
      <c r="T38" s="74"/>
      <c r="U38" s="74"/>
      <c r="V38" s="74"/>
      <c r="W38" s="187" t="s">
        <v>13</v>
      </c>
      <c r="X38" s="188">
        <v>11</v>
      </c>
      <c r="Y38" s="187" t="s">
        <v>268</v>
      </c>
      <c r="Z38" s="74"/>
      <c r="AA38" s="187" t="s">
        <v>11</v>
      </c>
      <c r="AB38" s="188">
        <v>12</v>
      </c>
      <c r="AC38" s="187" t="s">
        <v>80</v>
      </c>
      <c r="AD38" s="187" t="s">
        <v>40</v>
      </c>
      <c r="AE38" s="188">
        <v>7</v>
      </c>
      <c r="AF38" s="187" t="s">
        <v>197</v>
      </c>
      <c r="AH38" s="189" t="s">
        <v>10</v>
      </c>
      <c r="AI38" s="190">
        <v>27</v>
      </c>
      <c r="AJ38" s="189" t="s">
        <v>81</v>
      </c>
    </row>
    <row r="39" spans="1:36" s="119" customFormat="1" ht="21" customHeight="1" thickBot="1">
      <c r="A39" s="178" t="s">
        <v>306</v>
      </c>
      <c r="B39" s="202">
        <v>95</v>
      </c>
      <c r="C39" s="164">
        <f t="shared" si="3"/>
        <v>42</v>
      </c>
      <c r="D39" s="357">
        <v>25</v>
      </c>
      <c r="E39" s="307">
        <v>17</v>
      </c>
      <c r="F39" s="164">
        <f aca="true" t="shared" si="5" ref="F39:F44">G39+H39</f>
        <v>24</v>
      </c>
      <c r="G39" s="307">
        <v>11</v>
      </c>
      <c r="H39" s="307">
        <v>13</v>
      </c>
      <c r="I39" s="350">
        <f t="shared" si="2"/>
        <v>161</v>
      </c>
      <c r="K39" s="159" t="s">
        <v>10</v>
      </c>
      <c r="L39" s="160">
        <v>7</v>
      </c>
      <c r="M39" s="159" t="s">
        <v>80</v>
      </c>
      <c r="N39" s="159"/>
      <c r="O39" s="159" t="s">
        <v>13</v>
      </c>
      <c r="P39" s="160">
        <v>9</v>
      </c>
      <c r="Q39" s="159" t="s">
        <v>268</v>
      </c>
      <c r="S39" s="74"/>
      <c r="T39" s="74"/>
      <c r="U39" s="74"/>
      <c r="V39" s="74"/>
      <c r="W39" s="187" t="s">
        <v>13</v>
      </c>
      <c r="X39" s="188">
        <v>21</v>
      </c>
      <c r="Y39" s="187" t="s">
        <v>84</v>
      </c>
      <c r="Z39" s="74"/>
      <c r="AA39" s="187" t="s">
        <v>11</v>
      </c>
      <c r="AB39" s="188">
        <v>44</v>
      </c>
      <c r="AC39" s="187" t="s">
        <v>81</v>
      </c>
      <c r="AD39" s="187" t="s">
        <v>40</v>
      </c>
      <c r="AE39" s="188">
        <v>38</v>
      </c>
      <c r="AF39" s="187" t="s">
        <v>267</v>
      </c>
      <c r="AH39" s="189" t="s">
        <v>10</v>
      </c>
      <c r="AI39" s="190">
        <v>2</v>
      </c>
      <c r="AJ39" s="189" t="s">
        <v>199</v>
      </c>
    </row>
    <row r="40" spans="1:36" s="119" customFormat="1" ht="21" customHeight="1" thickBot="1">
      <c r="A40" s="178" t="s">
        <v>307</v>
      </c>
      <c r="B40" s="202">
        <v>7</v>
      </c>
      <c r="C40" s="164">
        <f t="shared" si="3"/>
        <v>3</v>
      </c>
      <c r="D40" s="70">
        <v>0</v>
      </c>
      <c r="E40" s="307">
        <v>3</v>
      </c>
      <c r="F40" s="164">
        <f t="shared" si="5"/>
        <v>1</v>
      </c>
      <c r="G40" s="70">
        <v>0</v>
      </c>
      <c r="H40" s="307">
        <v>1</v>
      </c>
      <c r="I40" s="350">
        <f t="shared" si="2"/>
        <v>11</v>
      </c>
      <c r="K40" s="159" t="s">
        <v>10</v>
      </c>
      <c r="L40" s="160">
        <v>26</v>
      </c>
      <c r="M40" s="159" t="s">
        <v>81</v>
      </c>
      <c r="N40" s="159"/>
      <c r="O40" s="159" t="s">
        <v>13</v>
      </c>
      <c r="P40" s="160">
        <v>20</v>
      </c>
      <c r="Q40" s="159" t="s">
        <v>84</v>
      </c>
      <c r="S40" s="74"/>
      <c r="T40" s="74"/>
      <c r="U40" s="74"/>
      <c r="V40" s="74"/>
      <c r="W40" s="187" t="s">
        <v>13</v>
      </c>
      <c r="X40" s="188">
        <v>169</v>
      </c>
      <c r="Y40" s="187" t="s">
        <v>85</v>
      </c>
      <c r="Z40" s="74"/>
      <c r="AA40" s="187" t="s">
        <v>11</v>
      </c>
      <c r="AB40" s="188">
        <v>2</v>
      </c>
      <c r="AC40" s="187" t="s">
        <v>198</v>
      </c>
      <c r="AD40" s="187" t="s">
        <v>40</v>
      </c>
      <c r="AE40" s="188">
        <v>69</v>
      </c>
      <c r="AF40" s="187" t="s">
        <v>79</v>
      </c>
      <c r="AH40" s="189" t="s">
        <v>10</v>
      </c>
      <c r="AI40" s="190">
        <v>25</v>
      </c>
      <c r="AJ40" s="189" t="s">
        <v>82</v>
      </c>
    </row>
    <row r="41" spans="1:36" s="119" customFormat="1" ht="21" customHeight="1" thickBot="1">
      <c r="A41" s="178" t="s">
        <v>308</v>
      </c>
      <c r="B41" s="202">
        <v>38</v>
      </c>
      <c r="C41" s="164">
        <f t="shared" si="3"/>
        <v>27</v>
      </c>
      <c r="D41" s="357">
        <v>21</v>
      </c>
      <c r="E41" s="307">
        <v>6</v>
      </c>
      <c r="F41" s="164">
        <f t="shared" si="5"/>
        <v>8</v>
      </c>
      <c r="G41" s="307">
        <v>6</v>
      </c>
      <c r="H41" s="307">
        <v>2</v>
      </c>
      <c r="I41" s="350">
        <f t="shared" si="2"/>
        <v>73</v>
      </c>
      <c r="K41" s="159" t="s">
        <v>10</v>
      </c>
      <c r="L41" s="160">
        <v>2</v>
      </c>
      <c r="M41" s="159" t="s">
        <v>199</v>
      </c>
      <c r="N41" s="159"/>
      <c r="O41" s="159" t="s">
        <v>13</v>
      </c>
      <c r="P41" s="160">
        <v>167</v>
      </c>
      <c r="Q41" s="159" t="s">
        <v>85</v>
      </c>
      <c r="S41" s="74"/>
      <c r="T41" s="74"/>
      <c r="U41" s="74"/>
      <c r="V41" s="74"/>
      <c r="W41" s="187" t="s">
        <v>13</v>
      </c>
      <c r="X41" s="188">
        <v>37</v>
      </c>
      <c r="Y41" s="187" t="s">
        <v>86</v>
      </c>
      <c r="Z41" s="74"/>
      <c r="AA41" s="187" t="s">
        <v>11</v>
      </c>
      <c r="AB41" s="188">
        <v>14</v>
      </c>
      <c r="AC41" s="187" t="s">
        <v>199</v>
      </c>
      <c r="AD41" s="187" t="s">
        <v>40</v>
      </c>
      <c r="AE41" s="188">
        <v>67</v>
      </c>
      <c r="AF41" s="187" t="s">
        <v>80</v>
      </c>
      <c r="AH41" s="189" t="s">
        <v>10</v>
      </c>
      <c r="AI41" s="190">
        <v>319</v>
      </c>
      <c r="AJ41" s="189" t="s">
        <v>83</v>
      </c>
    </row>
    <row r="42" spans="1:36" s="119" customFormat="1" ht="21" customHeight="1" thickBot="1">
      <c r="A42" s="178" t="s">
        <v>309</v>
      </c>
      <c r="B42" s="202">
        <v>69</v>
      </c>
      <c r="C42" s="164">
        <f t="shared" si="3"/>
        <v>42</v>
      </c>
      <c r="D42" s="357">
        <v>27</v>
      </c>
      <c r="E42" s="307">
        <v>15</v>
      </c>
      <c r="F42" s="164">
        <f t="shared" si="5"/>
        <v>22</v>
      </c>
      <c r="G42" s="307">
        <v>8</v>
      </c>
      <c r="H42" s="307">
        <v>14</v>
      </c>
      <c r="I42" s="350">
        <f t="shared" si="2"/>
        <v>133</v>
      </c>
      <c r="K42" s="159" t="s">
        <v>10</v>
      </c>
      <c r="L42" s="160">
        <v>22</v>
      </c>
      <c r="M42" s="159" t="s">
        <v>82</v>
      </c>
      <c r="N42" s="159"/>
      <c r="O42" s="159" t="s">
        <v>13</v>
      </c>
      <c r="P42" s="160">
        <v>32</v>
      </c>
      <c r="Q42" s="159" t="s">
        <v>86</v>
      </c>
      <c r="S42" s="74"/>
      <c r="T42" s="74"/>
      <c r="U42" s="74"/>
      <c r="V42" s="74"/>
      <c r="W42" s="187" t="s">
        <v>13</v>
      </c>
      <c r="X42" s="188">
        <v>1</v>
      </c>
      <c r="Y42" s="187" t="s">
        <v>200</v>
      </c>
      <c r="Z42" s="74"/>
      <c r="AA42" s="187" t="s">
        <v>11</v>
      </c>
      <c r="AB42" s="188">
        <v>22</v>
      </c>
      <c r="AC42" s="187" t="s">
        <v>82</v>
      </c>
      <c r="AD42" s="187" t="s">
        <v>40</v>
      </c>
      <c r="AE42" s="188">
        <v>107</v>
      </c>
      <c r="AF42" s="187" t="s">
        <v>81</v>
      </c>
      <c r="AH42" s="189" t="s">
        <v>10</v>
      </c>
      <c r="AI42" s="190">
        <v>23</v>
      </c>
      <c r="AJ42" s="189" t="s">
        <v>268</v>
      </c>
    </row>
    <row r="43" spans="1:36" s="119" customFormat="1" ht="21" customHeight="1" thickBot="1">
      <c r="A43" s="178" t="s">
        <v>310</v>
      </c>
      <c r="B43" s="202">
        <v>67</v>
      </c>
      <c r="C43" s="164">
        <f t="shared" si="3"/>
        <v>19</v>
      </c>
      <c r="D43" s="357">
        <v>7</v>
      </c>
      <c r="E43" s="307">
        <v>12</v>
      </c>
      <c r="F43" s="164">
        <f t="shared" si="5"/>
        <v>13</v>
      </c>
      <c r="G43" s="307">
        <v>4</v>
      </c>
      <c r="H43" s="307">
        <v>9</v>
      </c>
      <c r="I43" s="350">
        <f t="shared" si="2"/>
        <v>99</v>
      </c>
      <c r="K43" s="159" t="s">
        <v>10</v>
      </c>
      <c r="L43" s="160">
        <v>319</v>
      </c>
      <c r="M43" s="159" t="s">
        <v>83</v>
      </c>
      <c r="N43" s="159"/>
      <c r="O43" s="159" t="s">
        <v>13</v>
      </c>
      <c r="P43" s="160">
        <v>2</v>
      </c>
      <c r="Q43" s="159" t="s">
        <v>200</v>
      </c>
      <c r="S43" s="74"/>
      <c r="T43" s="74"/>
      <c r="U43" s="74"/>
      <c r="V43" s="74"/>
      <c r="W43" s="187" t="s">
        <v>13</v>
      </c>
      <c r="X43" s="188">
        <v>126</v>
      </c>
      <c r="Y43" s="187" t="s">
        <v>87</v>
      </c>
      <c r="Z43" s="74"/>
      <c r="AA43" s="187" t="s">
        <v>11</v>
      </c>
      <c r="AB43" s="188">
        <v>297</v>
      </c>
      <c r="AC43" s="187" t="s">
        <v>83</v>
      </c>
      <c r="AD43" s="187" t="s">
        <v>40</v>
      </c>
      <c r="AE43" s="188">
        <v>7</v>
      </c>
      <c r="AF43" s="187" t="s">
        <v>198</v>
      </c>
      <c r="AH43" s="189" t="s">
        <v>10</v>
      </c>
      <c r="AI43" s="190">
        <v>25</v>
      </c>
      <c r="AJ43" s="189" t="s">
        <v>84</v>
      </c>
    </row>
    <row r="44" spans="1:36" s="119" customFormat="1" ht="21" customHeight="1" thickBot="1">
      <c r="A44" s="178" t="s">
        <v>311</v>
      </c>
      <c r="B44" s="202">
        <v>107</v>
      </c>
      <c r="C44" s="164">
        <f t="shared" si="3"/>
        <v>71</v>
      </c>
      <c r="D44" s="357">
        <v>27</v>
      </c>
      <c r="E44" s="307">
        <v>44</v>
      </c>
      <c r="F44" s="164">
        <f t="shared" si="5"/>
        <v>33</v>
      </c>
      <c r="G44" s="307">
        <v>14</v>
      </c>
      <c r="H44" s="307">
        <v>19</v>
      </c>
      <c r="I44" s="350">
        <f t="shared" si="2"/>
        <v>211</v>
      </c>
      <c r="K44" s="159" t="s">
        <v>10</v>
      </c>
      <c r="L44" s="160">
        <v>17</v>
      </c>
      <c r="M44" s="159" t="s">
        <v>268</v>
      </c>
      <c r="N44" s="159"/>
      <c r="O44" s="159" t="s">
        <v>13</v>
      </c>
      <c r="P44" s="160">
        <v>120</v>
      </c>
      <c r="Q44" s="159" t="s">
        <v>87</v>
      </c>
      <c r="S44" s="74"/>
      <c r="T44" s="74"/>
      <c r="U44" s="74"/>
      <c r="V44" s="74"/>
      <c r="W44" s="187" t="s">
        <v>13</v>
      </c>
      <c r="X44" s="188">
        <v>22</v>
      </c>
      <c r="Y44" s="187" t="s">
        <v>88</v>
      </c>
      <c r="Z44" s="74"/>
      <c r="AA44" s="187" t="s">
        <v>11</v>
      </c>
      <c r="AB44" s="188">
        <v>22</v>
      </c>
      <c r="AC44" s="187" t="s">
        <v>268</v>
      </c>
      <c r="AD44" s="187" t="s">
        <v>40</v>
      </c>
      <c r="AE44" s="188">
        <v>65</v>
      </c>
      <c r="AF44" s="187" t="s">
        <v>199</v>
      </c>
      <c r="AH44" s="189" t="s">
        <v>10</v>
      </c>
      <c r="AI44" s="190">
        <v>312</v>
      </c>
      <c r="AJ44" s="189" t="s">
        <v>85</v>
      </c>
    </row>
    <row r="45" spans="1:36" s="119" customFormat="1" ht="21" customHeight="1" thickBot="1">
      <c r="A45" s="178" t="s">
        <v>312</v>
      </c>
      <c r="B45" s="202">
        <v>7</v>
      </c>
      <c r="C45" s="164">
        <f t="shared" si="3"/>
        <v>2</v>
      </c>
      <c r="D45" s="70">
        <v>0</v>
      </c>
      <c r="E45" s="307">
        <v>2</v>
      </c>
      <c r="F45" s="164">
        <f aca="true" t="shared" si="6" ref="F45:F70">G45+H45</f>
        <v>0</v>
      </c>
      <c r="G45" s="70">
        <v>0</v>
      </c>
      <c r="H45" s="348">
        <v>0</v>
      </c>
      <c r="I45" s="350">
        <f t="shared" si="2"/>
        <v>9</v>
      </c>
      <c r="K45" s="159" t="s">
        <v>10</v>
      </c>
      <c r="L45" s="160">
        <v>22</v>
      </c>
      <c r="M45" s="159" t="s">
        <v>84</v>
      </c>
      <c r="N45" s="159"/>
      <c r="O45" s="159" t="s">
        <v>13</v>
      </c>
      <c r="P45" s="160">
        <v>20</v>
      </c>
      <c r="Q45" s="159" t="s">
        <v>88</v>
      </c>
      <c r="S45" s="74"/>
      <c r="T45" s="74"/>
      <c r="U45" s="74"/>
      <c r="V45" s="74"/>
      <c r="W45" s="187" t="s">
        <v>13</v>
      </c>
      <c r="X45" s="188">
        <v>2</v>
      </c>
      <c r="Y45" s="187" t="s">
        <v>89</v>
      </c>
      <c r="Z45" s="74"/>
      <c r="AA45" s="187" t="s">
        <v>11</v>
      </c>
      <c r="AB45" s="188">
        <v>39</v>
      </c>
      <c r="AC45" s="187" t="s">
        <v>84</v>
      </c>
      <c r="AD45" s="187" t="s">
        <v>40</v>
      </c>
      <c r="AE45" s="188">
        <v>160</v>
      </c>
      <c r="AF45" s="187" t="s">
        <v>82</v>
      </c>
      <c r="AH45" s="189" t="s">
        <v>10</v>
      </c>
      <c r="AI45" s="190">
        <v>49</v>
      </c>
      <c r="AJ45" s="189" t="s">
        <v>86</v>
      </c>
    </row>
    <row r="46" spans="1:36" ht="21" customHeight="1" thickBot="1">
      <c r="A46" s="178" t="s">
        <v>313</v>
      </c>
      <c r="B46" s="202">
        <v>65</v>
      </c>
      <c r="C46" s="164">
        <f t="shared" si="3"/>
        <v>16</v>
      </c>
      <c r="D46" s="357">
        <v>2</v>
      </c>
      <c r="E46" s="307">
        <v>14</v>
      </c>
      <c r="F46" s="164">
        <f t="shared" si="6"/>
        <v>4</v>
      </c>
      <c r="G46" s="307">
        <v>2</v>
      </c>
      <c r="H46" s="307">
        <v>2</v>
      </c>
      <c r="I46" s="350">
        <f t="shared" si="2"/>
        <v>85</v>
      </c>
      <c r="K46" s="159" t="s">
        <v>10</v>
      </c>
      <c r="L46" s="160">
        <v>308</v>
      </c>
      <c r="M46" s="159" t="s">
        <v>85</v>
      </c>
      <c r="N46" s="159"/>
      <c r="O46" s="159" t="s">
        <v>13</v>
      </c>
      <c r="P46" s="160">
        <v>2</v>
      </c>
      <c r="Q46" s="159" t="s">
        <v>89</v>
      </c>
      <c r="W46" s="187" t="s">
        <v>13</v>
      </c>
      <c r="X46" s="188">
        <v>359</v>
      </c>
      <c r="Y46" s="187" t="s">
        <v>90</v>
      </c>
      <c r="AA46" s="187" t="s">
        <v>11</v>
      </c>
      <c r="AB46" s="188">
        <v>369</v>
      </c>
      <c r="AC46" s="187" t="s">
        <v>85</v>
      </c>
      <c r="AD46" s="187" t="s">
        <v>40</v>
      </c>
      <c r="AE46" s="188">
        <v>536</v>
      </c>
      <c r="AF46" s="187" t="s">
        <v>83</v>
      </c>
      <c r="AH46" s="189" t="s">
        <v>10</v>
      </c>
      <c r="AI46" s="190">
        <v>8</v>
      </c>
      <c r="AJ46" s="189" t="s">
        <v>200</v>
      </c>
    </row>
    <row r="47" spans="1:36" ht="21" customHeight="1" thickBot="1">
      <c r="A47" s="178" t="s">
        <v>314</v>
      </c>
      <c r="B47" s="202">
        <v>160</v>
      </c>
      <c r="C47" s="164">
        <f t="shared" si="3"/>
        <v>47</v>
      </c>
      <c r="D47" s="357">
        <v>25</v>
      </c>
      <c r="E47" s="307">
        <v>22</v>
      </c>
      <c r="F47" s="164">
        <f t="shared" si="6"/>
        <v>25</v>
      </c>
      <c r="G47" s="307">
        <v>9</v>
      </c>
      <c r="H47" s="307">
        <v>16</v>
      </c>
      <c r="I47" s="350">
        <f t="shared" si="2"/>
        <v>232</v>
      </c>
      <c r="K47" s="159" t="s">
        <v>10</v>
      </c>
      <c r="L47" s="160">
        <v>49</v>
      </c>
      <c r="M47" s="159" t="s">
        <v>86</v>
      </c>
      <c r="N47" s="159"/>
      <c r="O47" s="159" t="s">
        <v>13</v>
      </c>
      <c r="P47" s="160">
        <v>353</v>
      </c>
      <c r="Q47" s="159" t="s">
        <v>90</v>
      </c>
      <c r="W47" s="187" t="s">
        <v>13</v>
      </c>
      <c r="X47" s="188">
        <v>8</v>
      </c>
      <c r="Y47" s="187" t="s">
        <v>91</v>
      </c>
      <c r="AA47" s="187" t="s">
        <v>11</v>
      </c>
      <c r="AB47" s="188">
        <v>26</v>
      </c>
      <c r="AC47" s="187" t="s">
        <v>86</v>
      </c>
      <c r="AD47" s="187" t="s">
        <v>40</v>
      </c>
      <c r="AE47" s="188">
        <v>80</v>
      </c>
      <c r="AF47" s="187" t="s">
        <v>268</v>
      </c>
      <c r="AH47" s="189" t="s">
        <v>10</v>
      </c>
      <c r="AI47" s="190">
        <v>234</v>
      </c>
      <c r="AJ47" s="189" t="s">
        <v>87</v>
      </c>
    </row>
    <row r="48" spans="1:36" ht="21" customHeight="1" thickBot="1">
      <c r="A48" s="178" t="s">
        <v>315</v>
      </c>
      <c r="B48" s="202">
        <v>536</v>
      </c>
      <c r="C48" s="164">
        <f t="shared" si="3"/>
        <v>616</v>
      </c>
      <c r="D48" s="357">
        <v>319</v>
      </c>
      <c r="E48" s="307">
        <v>297</v>
      </c>
      <c r="F48" s="164">
        <f t="shared" si="6"/>
        <v>127</v>
      </c>
      <c r="G48" s="307">
        <v>70</v>
      </c>
      <c r="H48" s="307">
        <v>57</v>
      </c>
      <c r="I48" s="350">
        <f t="shared" si="2"/>
        <v>1279</v>
      </c>
      <c r="K48" s="159" t="s">
        <v>10</v>
      </c>
      <c r="L48" s="160">
        <v>8</v>
      </c>
      <c r="M48" s="159" t="s">
        <v>200</v>
      </c>
      <c r="N48" s="159"/>
      <c r="O48" s="159" t="s">
        <v>13</v>
      </c>
      <c r="P48" s="160">
        <v>7</v>
      </c>
      <c r="Q48" s="159" t="s">
        <v>91</v>
      </c>
      <c r="W48" s="187" t="s">
        <v>13</v>
      </c>
      <c r="X48" s="188">
        <v>14</v>
      </c>
      <c r="Y48" s="187" t="s">
        <v>92</v>
      </c>
      <c r="AA48" s="187" t="s">
        <v>11</v>
      </c>
      <c r="AB48" s="188">
        <v>7</v>
      </c>
      <c r="AC48" s="187" t="s">
        <v>200</v>
      </c>
      <c r="AD48" s="187" t="s">
        <v>40</v>
      </c>
      <c r="AE48" s="188">
        <v>137</v>
      </c>
      <c r="AF48" s="187" t="s">
        <v>84</v>
      </c>
      <c r="AH48" s="189" t="s">
        <v>10</v>
      </c>
      <c r="AI48" s="190">
        <v>53</v>
      </c>
      <c r="AJ48" s="189" t="s">
        <v>88</v>
      </c>
    </row>
    <row r="49" spans="1:36" ht="21" customHeight="1" thickBot="1">
      <c r="A49" s="178" t="s">
        <v>316</v>
      </c>
      <c r="B49" s="202">
        <v>80</v>
      </c>
      <c r="C49" s="164">
        <f t="shared" si="3"/>
        <v>45</v>
      </c>
      <c r="D49" s="357">
        <v>23</v>
      </c>
      <c r="E49" s="307">
        <v>22</v>
      </c>
      <c r="F49" s="164">
        <f t="shared" si="6"/>
        <v>20</v>
      </c>
      <c r="G49" s="307">
        <v>11</v>
      </c>
      <c r="H49" s="307">
        <v>9</v>
      </c>
      <c r="I49" s="350">
        <f t="shared" si="2"/>
        <v>145</v>
      </c>
      <c r="K49" s="159" t="s">
        <v>10</v>
      </c>
      <c r="L49" s="160">
        <v>226</v>
      </c>
      <c r="M49" s="159" t="s">
        <v>87</v>
      </c>
      <c r="N49" s="159"/>
      <c r="O49" s="159" t="s">
        <v>13</v>
      </c>
      <c r="P49" s="160">
        <v>15</v>
      </c>
      <c r="Q49" s="159" t="s">
        <v>92</v>
      </c>
      <c r="W49" s="187" t="s">
        <v>13</v>
      </c>
      <c r="X49" s="188">
        <v>28</v>
      </c>
      <c r="Y49" s="187" t="s">
        <v>93</v>
      </c>
      <c r="AA49" s="187" t="s">
        <v>11</v>
      </c>
      <c r="AB49" s="188">
        <v>339</v>
      </c>
      <c r="AC49" s="187" t="s">
        <v>87</v>
      </c>
      <c r="AD49" s="187" t="s">
        <v>40</v>
      </c>
      <c r="AE49" s="188">
        <v>1479</v>
      </c>
      <c r="AF49" s="187" t="s">
        <v>85</v>
      </c>
      <c r="AH49" s="189" t="s">
        <v>10</v>
      </c>
      <c r="AI49" s="190">
        <v>6</v>
      </c>
      <c r="AJ49" s="189" t="s">
        <v>89</v>
      </c>
    </row>
    <row r="50" spans="1:36" ht="21" customHeight="1" thickBot="1">
      <c r="A50" s="178" t="s">
        <v>317</v>
      </c>
      <c r="B50" s="202">
        <v>137</v>
      </c>
      <c r="C50" s="164">
        <f t="shared" si="3"/>
        <v>64</v>
      </c>
      <c r="D50" s="357">
        <v>25</v>
      </c>
      <c r="E50" s="307">
        <v>39</v>
      </c>
      <c r="F50" s="164">
        <f t="shared" si="6"/>
        <v>37</v>
      </c>
      <c r="G50" s="307">
        <v>21</v>
      </c>
      <c r="H50" s="307">
        <v>16</v>
      </c>
      <c r="I50" s="350">
        <f t="shared" si="2"/>
        <v>238</v>
      </c>
      <c r="K50" s="159" t="s">
        <v>10</v>
      </c>
      <c r="L50" s="160">
        <v>54</v>
      </c>
      <c r="M50" s="159" t="s">
        <v>88</v>
      </c>
      <c r="N50" s="159"/>
      <c r="O50" s="159" t="s">
        <v>13</v>
      </c>
      <c r="P50" s="160">
        <v>27</v>
      </c>
      <c r="Q50" s="159" t="s">
        <v>93</v>
      </c>
      <c r="W50" s="187" t="s">
        <v>13</v>
      </c>
      <c r="X50" s="188">
        <v>2</v>
      </c>
      <c r="Y50" s="187" t="s">
        <v>94</v>
      </c>
      <c r="AA50" s="187" t="s">
        <v>11</v>
      </c>
      <c r="AB50" s="188">
        <v>22</v>
      </c>
      <c r="AC50" s="187" t="s">
        <v>88</v>
      </c>
      <c r="AD50" s="187" t="s">
        <v>40</v>
      </c>
      <c r="AE50" s="188">
        <v>270</v>
      </c>
      <c r="AF50" s="187" t="s">
        <v>86</v>
      </c>
      <c r="AH50" s="189" t="s">
        <v>10</v>
      </c>
      <c r="AI50" s="190">
        <v>449</v>
      </c>
      <c r="AJ50" s="189" t="s">
        <v>90</v>
      </c>
    </row>
    <row r="51" spans="1:36" ht="21" customHeight="1" thickBot="1">
      <c r="A51" s="178" t="s">
        <v>318</v>
      </c>
      <c r="B51" s="202">
        <v>1479</v>
      </c>
      <c r="C51" s="164">
        <f t="shared" si="3"/>
        <v>681</v>
      </c>
      <c r="D51" s="357">
        <v>312</v>
      </c>
      <c r="E51" s="307">
        <v>369</v>
      </c>
      <c r="F51" s="164">
        <f t="shared" si="6"/>
        <v>330</v>
      </c>
      <c r="G51" s="307">
        <v>169</v>
      </c>
      <c r="H51" s="307">
        <v>161</v>
      </c>
      <c r="I51" s="350">
        <f t="shared" si="2"/>
        <v>2490</v>
      </c>
      <c r="K51" s="159" t="s">
        <v>10</v>
      </c>
      <c r="L51" s="160">
        <v>6</v>
      </c>
      <c r="M51" s="159" t="s">
        <v>89</v>
      </c>
      <c r="N51" s="159"/>
      <c r="O51" s="159" t="s">
        <v>13</v>
      </c>
      <c r="P51" s="160">
        <v>1</v>
      </c>
      <c r="Q51" s="159" t="s">
        <v>94</v>
      </c>
      <c r="W51" s="187" t="s">
        <v>13</v>
      </c>
      <c r="X51" s="188">
        <v>8</v>
      </c>
      <c r="Y51" s="187" t="s">
        <v>95</v>
      </c>
      <c r="AA51" s="187" t="s">
        <v>11</v>
      </c>
      <c r="AB51" s="188">
        <v>2</v>
      </c>
      <c r="AC51" s="187" t="s">
        <v>89</v>
      </c>
      <c r="AD51" s="187" t="s">
        <v>40</v>
      </c>
      <c r="AE51" s="188">
        <v>37</v>
      </c>
      <c r="AF51" s="187" t="s">
        <v>200</v>
      </c>
      <c r="AH51" s="189" t="s">
        <v>10</v>
      </c>
      <c r="AI51" s="190">
        <v>28</v>
      </c>
      <c r="AJ51" s="189" t="s">
        <v>91</v>
      </c>
    </row>
    <row r="52" spans="1:36" ht="21" customHeight="1" thickBot="1">
      <c r="A52" s="178" t="s">
        <v>319</v>
      </c>
      <c r="B52" s="202">
        <v>270</v>
      </c>
      <c r="C52" s="164">
        <f t="shared" si="3"/>
        <v>75</v>
      </c>
      <c r="D52" s="357">
        <v>49</v>
      </c>
      <c r="E52" s="307">
        <v>26</v>
      </c>
      <c r="F52" s="164">
        <f t="shared" si="6"/>
        <v>51</v>
      </c>
      <c r="G52" s="307">
        <v>37</v>
      </c>
      <c r="H52" s="307">
        <v>14</v>
      </c>
      <c r="I52" s="350">
        <f t="shared" si="2"/>
        <v>396</v>
      </c>
      <c r="K52" s="159" t="s">
        <v>10</v>
      </c>
      <c r="L52" s="160">
        <v>447</v>
      </c>
      <c r="M52" s="159" t="s">
        <v>90</v>
      </c>
      <c r="N52" s="159"/>
      <c r="O52" s="159" t="s">
        <v>13</v>
      </c>
      <c r="P52" s="160">
        <v>8</v>
      </c>
      <c r="Q52" s="159" t="s">
        <v>95</v>
      </c>
      <c r="W52" s="187" t="s">
        <v>13</v>
      </c>
      <c r="X52" s="188">
        <v>5</v>
      </c>
      <c r="Y52" s="187" t="s">
        <v>96</v>
      </c>
      <c r="AA52" s="187" t="s">
        <v>11</v>
      </c>
      <c r="AB52" s="188">
        <v>363</v>
      </c>
      <c r="AC52" s="187" t="s">
        <v>90</v>
      </c>
      <c r="AD52" s="187" t="s">
        <v>40</v>
      </c>
      <c r="AE52" s="188">
        <v>999</v>
      </c>
      <c r="AF52" s="187" t="s">
        <v>87</v>
      </c>
      <c r="AH52" s="189" t="s">
        <v>10</v>
      </c>
      <c r="AI52" s="190">
        <v>22</v>
      </c>
      <c r="AJ52" s="189" t="s">
        <v>92</v>
      </c>
    </row>
    <row r="53" spans="1:36" ht="21" customHeight="1" thickBot="1">
      <c r="A53" s="178" t="s">
        <v>320</v>
      </c>
      <c r="B53" s="202">
        <v>37</v>
      </c>
      <c r="C53" s="164">
        <f t="shared" si="3"/>
        <v>15</v>
      </c>
      <c r="D53" s="357">
        <v>8</v>
      </c>
      <c r="E53" s="307">
        <v>7</v>
      </c>
      <c r="F53" s="164">
        <f t="shared" si="6"/>
        <v>4</v>
      </c>
      <c r="G53" s="307">
        <v>1</v>
      </c>
      <c r="H53" s="307">
        <v>3</v>
      </c>
      <c r="I53" s="350">
        <f t="shared" si="2"/>
        <v>56</v>
      </c>
      <c r="K53" s="159" t="s">
        <v>10</v>
      </c>
      <c r="L53" s="160">
        <v>26</v>
      </c>
      <c r="M53" s="159" t="s">
        <v>91</v>
      </c>
      <c r="N53" s="159"/>
      <c r="O53" s="159" t="s">
        <v>13</v>
      </c>
      <c r="P53" s="160">
        <v>5</v>
      </c>
      <c r="Q53" s="159" t="s">
        <v>96</v>
      </c>
      <c r="W53" s="187" t="s">
        <v>13</v>
      </c>
      <c r="X53" s="188">
        <v>803</v>
      </c>
      <c r="Y53" s="187" t="s">
        <v>97</v>
      </c>
      <c r="AA53" s="187" t="s">
        <v>11</v>
      </c>
      <c r="AB53" s="188">
        <v>19</v>
      </c>
      <c r="AC53" s="187" t="s">
        <v>91</v>
      </c>
      <c r="AD53" s="187" t="s">
        <v>40</v>
      </c>
      <c r="AE53" s="188">
        <v>186</v>
      </c>
      <c r="AF53" s="187" t="s">
        <v>88</v>
      </c>
      <c r="AH53" s="189" t="s">
        <v>10</v>
      </c>
      <c r="AI53" s="190">
        <v>75</v>
      </c>
      <c r="AJ53" s="189" t="s">
        <v>93</v>
      </c>
    </row>
    <row r="54" spans="1:36" ht="21" customHeight="1" thickBot="1">
      <c r="A54" s="178" t="s">
        <v>321</v>
      </c>
      <c r="B54" s="202">
        <v>999</v>
      </c>
      <c r="C54" s="164">
        <f t="shared" si="3"/>
        <v>573</v>
      </c>
      <c r="D54" s="357">
        <v>234</v>
      </c>
      <c r="E54" s="307">
        <v>339</v>
      </c>
      <c r="F54" s="164">
        <f t="shared" si="6"/>
        <v>249</v>
      </c>
      <c r="G54" s="307">
        <v>126</v>
      </c>
      <c r="H54" s="307">
        <v>123</v>
      </c>
      <c r="I54" s="350">
        <f t="shared" si="2"/>
        <v>1821</v>
      </c>
      <c r="K54" s="159" t="s">
        <v>10</v>
      </c>
      <c r="L54" s="160">
        <v>16</v>
      </c>
      <c r="M54" s="159" t="s">
        <v>92</v>
      </c>
      <c r="N54" s="159"/>
      <c r="O54" s="159" t="s">
        <v>13</v>
      </c>
      <c r="P54" s="160">
        <v>802</v>
      </c>
      <c r="Q54" s="159" t="s">
        <v>97</v>
      </c>
      <c r="W54" s="187" t="s">
        <v>13</v>
      </c>
      <c r="X54" s="188">
        <v>7</v>
      </c>
      <c r="Y54" s="187" t="s">
        <v>98</v>
      </c>
      <c r="AA54" s="187" t="s">
        <v>11</v>
      </c>
      <c r="AB54" s="188">
        <v>23</v>
      </c>
      <c r="AC54" s="187" t="s">
        <v>92</v>
      </c>
      <c r="AD54" s="187" t="s">
        <v>40</v>
      </c>
      <c r="AE54" s="188">
        <v>10</v>
      </c>
      <c r="AF54" s="187" t="s">
        <v>89</v>
      </c>
      <c r="AH54" s="189" t="s">
        <v>10</v>
      </c>
      <c r="AI54" s="190">
        <v>13</v>
      </c>
      <c r="AJ54" s="189" t="s">
        <v>94</v>
      </c>
    </row>
    <row r="55" spans="1:36" ht="21" customHeight="1" thickBot="1">
      <c r="A55" s="178" t="s">
        <v>322</v>
      </c>
      <c r="B55" s="202">
        <v>186</v>
      </c>
      <c r="C55" s="164">
        <f t="shared" si="3"/>
        <v>75</v>
      </c>
      <c r="D55" s="357">
        <v>53</v>
      </c>
      <c r="E55" s="307">
        <v>22</v>
      </c>
      <c r="F55" s="164">
        <f t="shared" si="6"/>
        <v>40</v>
      </c>
      <c r="G55" s="307">
        <v>22</v>
      </c>
      <c r="H55" s="307">
        <v>18</v>
      </c>
      <c r="I55" s="350">
        <f t="shared" si="2"/>
        <v>301</v>
      </c>
      <c r="K55" s="159" t="s">
        <v>10</v>
      </c>
      <c r="L55" s="160">
        <v>76</v>
      </c>
      <c r="M55" s="159" t="s">
        <v>93</v>
      </c>
      <c r="N55" s="159"/>
      <c r="O55" s="159" t="s">
        <v>13</v>
      </c>
      <c r="P55" s="160">
        <v>10</v>
      </c>
      <c r="Q55" s="159" t="s">
        <v>98</v>
      </c>
      <c r="W55" s="187" t="s">
        <v>13</v>
      </c>
      <c r="X55" s="188">
        <v>4</v>
      </c>
      <c r="Y55" s="187" t="s">
        <v>261</v>
      </c>
      <c r="AA55" s="187" t="s">
        <v>11</v>
      </c>
      <c r="AB55" s="188">
        <v>89</v>
      </c>
      <c r="AC55" s="187" t="s">
        <v>93</v>
      </c>
      <c r="AD55" s="187" t="s">
        <v>40</v>
      </c>
      <c r="AE55" s="188">
        <v>2286</v>
      </c>
      <c r="AF55" s="187" t="s">
        <v>90</v>
      </c>
      <c r="AH55" s="189" t="s">
        <v>10</v>
      </c>
      <c r="AI55" s="190">
        <v>4</v>
      </c>
      <c r="AJ55" s="189" t="s">
        <v>95</v>
      </c>
    </row>
    <row r="56" spans="1:36" ht="21" customHeight="1" thickBot="1">
      <c r="A56" s="178" t="s">
        <v>323</v>
      </c>
      <c r="B56" s="202">
        <v>10</v>
      </c>
      <c r="C56" s="164">
        <f t="shared" si="3"/>
        <v>8</v>
      </c>
      <c r="D56" s="357">
        <v>6</v>
      </c>
      <c r="E56" s="307">
        <v>2</v>
      </c>
      <c r="F56" s="164">
        <f t="shared" si="6"/>
        <v>4</v>
      </c>
      <c r="G56" s="307">
        <v>2</v>
      </c>
      <c r="H56" s="307">
        <v>2</v>
      </c>
      <c r="I56" s="351">
        <f t="shared" si="2"/>
        <v>22</v>
      </c>
      <c r="K56" s="159" t="s">
        <v>10</v>
      </c>
      <c r="L56" s="160">
        <v>14</v>
      </c>
      <c r="M56" s="159" t="s">
        <v>94</v>
      </c>
      <c r="N56" s="159"/>
      <c r="O56" s="159" t="s">
        <v>13</v>
      </c>
      <c r="P56" s="160">
        <v>3</v>
      </c>
      <c r="Q56" s="159" t="s">
        <v>261</v>
      </c>
      <c r="W56" s="187" t="s">
        <v>13</v>
      </c>
      <c r="X56" s="188">
        <v>63</v>
      </c>
      <c r="Y56" s="187" t="s">
        <v>99</v>
      </c>
      <c r="AA56" s="187" t="s">
        <v>11</v>
      </c>
      <c r="AB56" s="188">
        <v>38</v>
      </c>
      <c r="AC56" s="187" t="s">
        <v>94</v>
      </c>
      <c r="AD56" s="187" t="s">
        <v>40</v>
      </c>
      <c r="AE56" s="188">
        <v>88</v>
      </c>
      <c r="AF56" s="187" t="s">
        <v>91</v>
      </c>
      <c r="AH56" s="189" t="s">
        <v>10</v>
      </c>
      <c r="AI56" s="190">
        <v>8</v>
      </c>
      <c r="AJ56" s="189" t="s">
        <v>96</v>
      </c>
    </row>
    <row r="57" spans="1:36" ht="21" customHeight="1" thickBot="1">
      <c r="A57" s="178" t="s">
        <v>324</v>
      </c>
      <c r="B57" s="202">
        <v>2286</v>
      </c>
      <c r="C57" s="164">
        <f t="shared" si="3"/>
        <v>812</v>
      </c>
      <c r="D57" s="357">
        <v>449</v>
      </c>
      <c r="E57" s="307">
        <v>363</v>
      </c>
      <c r="F57" s="164">
        <f t="shared" si="6"/>
        <v>679</v>
      </c>
      <c r="G57" s="307">
        <v>359</v>
      </c>
      <c r="H57" s="307">
        <v>320</v>
      </c>
      <c r="I57" s="349">
        <f t="shared" si="2"/>
        <v>3777</v>
      </c>
      <c r="K57" s="159" t="s">
        <v>10</v>
      </c>
      <c r="L57" s="160">
        <v>5</v>
      </c>
      <c r="M57" s="159" t="s">
        <v>95</v>
      </c>
      <c r="N57" s="159"/>
      <c r="O57" s="159" t="s">
        <v>13</v>
      </c>
      <c r="P57" s="160">
        <v>70</v>
      </c>
      <c r="Q57" s="159" t="s">
        <v>99</v>
      </c>
      <c r="W57" s="187" t="s">
        <v>13</v>
      </c>
      <c r="X57" s="188">
        <v>1</v>
      </c>
      <c r="Y57" s="187" t="s">
        <v>201</v>
      </c>
      <c r="AA57" s="187" t="s">
        <v>11</v>
      </c>
      <c r="AB57" s="188">
        <v>4</v>
      </c>
      <c r="AC57" s="187" t="s">
        <v>95</v>
      </c>
      <c r="AD57" s="187" t="s">
        <v>40</v>
      </c>
      <c r="AE57" s="188">
        <v>148</v>
      </c>
      <c r="AF57" s="187" t="s">
        <v>92</v>
      </c>
      <c r="AH57" s="189" t="s">
        <v>10</v>
      </c>
      <c r="AI57" s="190">
        <v>1054</v>
      </c>
      <c r="AJ57" s="189" t="s">
        <v>97</v>
      </c>
    </row>
    <row r="58" spans="1:36" ht="21" customHeight="1" thickBot="1">
      <c r="A58" s="178" t="s">
        <v>325</v>
      </c>
      <c r="B58" s="202">
        <v>88</v>
      </c>
      <c r="C58" s="164">
        <f t="shared" si="3"/>
        <v>47</v>
      </c>
      <c r="D58" s="357">
        <v>28</v>
      </c>
      <c r="E58" s="307">
        <v>19</v>
      </c>
      <c r="F58" s="164">
        <f t="shared" si="6"/>
        <v>18</v>
      </c>
      <c r="G58" s="307">
        <v>8</v>
      </c>
      <c r="H58" s="307">
        <v>10</v>
      </c>
      <c r="I58" s="350">
        <f t="shared" si="2"/>
        <v>153</v>
      </c>
      <c r="K58" s="159" t="s">
        <v>10</v>
      </c>
      <c r="L58" s="160">
        <v>7</v>
      </c>
      <c r="M58" s="159" t="s">
        <v>96</v>
      </c>
      <c r="N58" s="159"/>
      <c r="O58" s="159" t="s">
        <v>13</v>
      </c>
      <c r="P58" s="160">
        <v>1</v>
      </c>
      <c r="Q58" s="159" t="s">
        <v>201</v>
      </c>
      <c r="W58" s="187" t="s">
        <v>13</v>
      </c>
      <c r="X58" s="188">
        <v>519</v>
      </c>
      <c r="Y58" s="187" t="s">
        <v>102</v>
      </c>
      <c r="AA58" s="187" t="s">
        <v>11</v>
      </c>
      <c r="AB58" s="188">
        <v>8</v>
      </c>
      <c r="AC58" s="187" t="s">
        <v>96</v>
      </c>
      <c r="AD58" s="187" t="s">
        <v>40</v>
      </c>
      <c r="AE58" s="188">
        <v>324</v>
      </c>
      <c r="AF58" s="187" t="s">
        <v>93</v>
      </c>
      <c r="AH58" s="189" t="s">
        <v>10</v>
      </c>
      <c r="AI58" s="190">
        <v>27</v>
      </c>
      <c r="AJ58" s="189" t="s">
        <v>98</v>
      </c>
    </row>
    <row r="59" spans="1:36" ht="21" customHeight="1" thickBot="1">
      <c r="A59" s="178" t="s">
        <v>326</v>
      </c>
      <c r="B59" s="202">
        <v>148</v>
      </c>
      <c r="C59" s="164">
        <f t="shared" si="3"/>
        <v>45</v>
      </c>
      <c r="D59" s="357">
        <v>22</v>
      </c>
      <c r="E59" s="307">
        <v>23</v>
      </c>
      <c r="F59" s="164">
        <f t="shared" si="6"/>
        <v>43</v>
      </c>
      <c r="G59" s="307">
        <v>14</v>
      </c>
      <c r="H59" s="307">
        <v>29</v>
      </c>
      <c r="I59" s="350">
        <f t="shared" si="2"/>
        <v>236</v>
      </c>
      <c r="K59" s="159" t="s">
        <v>10</v>
      </c>
      <c r="L59" s="160">
        <v>1065</v>
      </c>
      <c r="M59" s="159" t="s">
        <v>97</v>
      </c>
      <c r="N59" s="159"/>
      <c r="O59" s="159" t="s">
        <v>13</v>
      </c>
      <c r="P59" s="160">
        <v>516</v>
      </c>
      <c r="Q59" s="159" t="s">
        <v>102</v>
      </c>
      <c r="W59" s="187" t="s">
        <v>13</v>
      </c>
      <c r="X59" s="188">
        <v>17</v>
      </c>
      <c r="Y59" s="187" t="s">
        <v>262</v>
      </c>
      <c r="AA59" s="187" t="s">
        <v>11</v>
      </c>
      <c r="AB59" s="188">
        <v>1710</v>
      </c>
      <c r="AC59" s="187" t="s">
        <v>97</v>
      </c>
      <c r="AD59" s="187" t="s">
        <v>40</v>
      </c>
      <c r="AE59" s="188">
        <v>86</v>
      </c>
      <c r="AF59" s="187" t="s">
        <v>94</v>
      </c>
      <c r="AH59" s="189" t="s">
        <v>10</v>
      </c>
      <c r="AI59" s="190">
        <v>9</v>
      </c>
      <c r="AJ59" s="189" t="s">
        <v>261</v>
      </c>
    </row>
    <row r="60" spans="1:36" ht="21" customHeight="1" thickBot="1">
      <c r="A60" s="178" t="s">
        <v>327</v>
      </c>
      <c r="B60" s="202">
        <v>324</v>
      </c>
      <c r="C60" s="164">
        <f t="shared" si="3"/>
        <v>164</v>
      </c>
      <c r="D60" s="357">
        <v>75</v>
      </c>
      <c r="E60" s="307">
        <v>89</v>
      </c>
      <c r="F60" s="164">
        <f t="shared" si="6"/>
        <v>63</v>
      </c>
      <c r="G60" s="307">
        <v>28</v>
      </c>
      <c r="H60" s="307">
        <v>35</v>
      </c>
      <c r="I60" s="350">
        <f t="shared" si="2"/>
        <v>551</v>
      </c>
      <c r="K60" s="159" t="s">
        <v>10</v>
      </c>
      <c r="L60" s="160">
        <v>27</v>
      </c>
      <c r="M60" s="159" t="s">
        <v>98</v>
      </c>
      <c r="N60" s="159"/>
      <c r="O60" s="159" t="s">
        <v>13</v>
      </c>
      <c r="P60" s="160">
        <v>22</v>
      </c>
      <c r="Q60" s="159" t="s">
        <v>262</v>
      </c>
      <c r="W60" s="187" t="s">
        <v>13</v>
      </c>
      <c r="X60" s="188">
        <v>5</v>
      </c>
      <c r="Y60" s="187" t="s">
        <v>103</v>
      </c>
      <c r="AA60" s="187" t="s">
        <v>11</v>
      </c>
      <c r="AB60" s="188">
        <v>40</v>
      </c>
      <c r="AC60" s="187" t="s">
        <v>98</v>
      </c>
      <c r="AD60" s="187" t="s">
        <v>40</v>
      </c>
      <c r="AE60" s="188">
        <v>22</v>
      </c>
      <c r="AF60" s="187" t="s">
        <v>95</v>
      </c>
      <c r="AH60" s="189" t="s">
        <v>10</v>
      </c>
      <c r="AI60" s="190">
        <v>165</v>
      </c>
      <c r="AJ60" s="189" t="s">
        <v>99</v>
      </c>
    </row>
    <row r="61" spans="1:36" ht="21" customHeight="1" thickBot="1">
      <c r="A61" s="178" t="s">
        <v>328</v>
      </c>
      <c r="B61" s="202">
        <v>86</v>
      </c>
      <c r="C61" s="164">
        <f t="shared" si="3"/>
        <v>51</v>
      </c>
      <c r="D61" s="357">
        <v>13</v>
      </c>
      <c r="E61" s="307">
        <v>38</v>
      </c>
      <c r="F61" s="164">
        <f t="shared" si="6"/>
        <v>6</v>
      </c>
      <c r="G61" s="307">
        <v>2</v>
      </c>
      <c r="H61" s="307">
        <v>4</v>
      </c>
      <c r="I61" s="350">
        <f t="shared" si="2"/>
        <v>143</v>
      </c>
      <c r="K61" s="159" t="s">
        <v>10</v>
      </c>
      <c r="L61" s="160">
        <v>9</v>
      </c>
      <c r="M61" s="159" t="s">
        <v>261</v>
      </c>
      <c r="N61" s="159"/>
      <c r="O61" s="159" t="s">
        <v>13</v>
      </c>
      <c r="P61" s="160">
        <v>5</v>
      </c>
      <c r="Q61" s="159" t="s">
        <v>103</v>
      </c>
      <c r="W61" s="187" t="s">
        <v>13</v>
      </c>
      <c r="X61" s="188">
        <v>41</v>
      </c>
      <c r="Y61" s="187" t="s">
        <v>104</v>
      </c>
      <c r="AA61" s="187" t="s">
        <v>11</v>
      </c>
      <c r="AB61" s="188">
        <v>14</v>
      </c>
      <c r="AC61" s="187" t="s">
        <v>261</v>
      </c>
      <c r="AD61" s="187" t="s">
        <v>40</v>
      </c>
      <c r="AE61" s="188">
        <v>57</v>
      </c>
      <c r="AF61" s="187" t="s">
        <v>96</v>
      </c>
      <c r="AH61" s="189" t="s">
        <v>10</v>
      </c>
      <c r="AI61" s="190">
        <v>2</v>
      </c>
      <c r="AJ61" s="189" t="s">
        <v>201</v>
      </c>
    </row>
    <row r="62" spans="1:36" ht="21" customHeight="1" thickBot="1">
      <c r="A62" s="178" t="s">
        <v>329</v>
      </c>
      <c r="B62" s="202">
        <v>22</v>
      </c>
      <c r="C62" s="164">
        <f t="shared" si="3"/>
        <v>8</v>
      </c>
      <c r="D62" s="357">
        <v>4</v>
      </c>
      <c r="E62" s="307">
        <v>4</v>
      </c>
      <c r="F62" s="164">
        <f t="shared" si="6"/>
        <v>9</v>
      </c>
      <c r="G62" s="307">
        <v>8</v>
      </c>
      <c r="H62" s="307">
        <v>1</v>
      </c>
      <c r="I62" s="350">
        <f t="shared" si="2"/>
        <v>39</v>
      </c>
      <c r="K62" s="159" t="s">
        <v>10</v>
      </c>
      <c r="L62" s="160">
        <v>157</v>
      </c>
      <c r="M62" s="159" t="s">
        <v>99</v>
      </c>
      <c r="N62" s="159"/>
      <c r="O62" s="159" t="s">
        <v>13</v>
      </c>
      <c r="P62" s="160">
        <v>40</v>
      </c>
      <c r="Q62" s="159" t="s">
        <v>104</v>
      </c>
      <c r="W62" s="187" t="s">
        <v>13</v>
      </c>
      <c r="X62" s="188">
        <v>16</v>
      </c>
      <c r="Y62" s="187" t="s">
        <v>106</v>
      </c>
      <c r="AA62" s="187" t="s">
        <v>11</v>
      </c>
      <c r="AB62" s="188">
        <v>146</v>
      </c>
      <c r="AC62" s="187" t="s">
        <v>99</v>
      </c>
      <c r="AD62" s="187" t="s">
        <v>40</v>
      </c>
      <c r="AE62" s="188">
        <v>5223</v>
      </c>
      <c r="AF62" s="187" t="s">
        <v>97</v>
      </c>
      <c r="AH62" s="189" t="s">
        <v>10</v>
      </c>
      <c r="AI62" s="190">
        <v>2</v>
      </c>
      <c r="AJ62" s="189" t="s">
        <v>100</v>
      </c>
    </row>
    <row r="63" spans="1:36" ht="15" customHeight="1" thickBot="1">
      <c r="A63" s="178" t="s">
        <v>330</v>
      </c>
      <c r="B63" s="202">
        <v>57</v>
      </c>
      <c r="C63" s="164">
        <f t="shared" si="3"/>
        <v>16</v>
      </c>
      <c r="D63" s="357">
        <v>8</v>
      </c>
      <c r="E63" s="307">
        <v>8</v>
      </c>
      <c r="F63" s="164">
        <f t="shared" si="6"/>
        <v>11</v>
      </c>
      <c r="G63" s="307">
        <v>5</v>
      </c>
      <c r="H63" s="307">
        <v>6</v>
      </c>
      <c r="I63" s="350">
        <f t="shared" si="2"/>
        <v>84</v>
      </c>
      <c r="K63" s="159" t="s">
        <v>10</v>
      </c>
      <c r="L63" s="160">
        <v>3</v>
      </c>
      <c r="M63" s="159" t="s">
        <v>201</v>
      </c>
      <c r="N63" s="159"/>
      <c r="O63" s="159" t="s">
        <v>13</v>
      </c>
      <c r="P63" s="160">
        <v>16</v>
      </c>
      <c r="Q63" s="159" t="s">
        <v>106</v>
      </c>
      <c r="W63" s="187" t="s">
        <v>13</v>
      </c>
      <c r="X63" s="188">
        <v>63</v>
      </c>
      <c r="Y63" s="187" t="s">
        <v>107</v>
      </c>
      <c r="AA63" s="187" t="s">
        <v>11</v>
      </c>
      <c r="AB63" s="188">
        <v>2</v>
      </c>
      <c r="AC63" s="187" t="s">
        <v>201</v>
      </c>
      <c r="AD63" s="187" t="s">
        <v>40</v>
      </c>
      <c r="AE63" s="188">
        <v>122</v>
      </c>
      <c r="AF63" s="187" t="s">
        <v>98</v>
      </c>
      <c r="AH63" s="189" t="s">
        <v>10</v>
      </c>
      <c r="AI63" s="190">
        <v>1051</v>
      </c>
      <c r="AJ63" s="189" t="s">
        <v>102</v>
      </c>
    </row>
    <row r="64" spans="1:36" ht="21" customHeight="1" thickBot="1">
      <c r="A64" s="178" t="s">
        <v>331</v>
      </c>
      <c r="B64" s="202">
        <v>5223</v>
      </c>
      <c r="C64" s="164">
        <f t="shared" si="3"/>
        <v>2764</v>
      </c>
      <c r="D64" s="357">
        <v>1054</v>
      </c>
      <c r="E64" s="307">
        <v>1710</v>
      </c>
      <c r="F64" s="164">
        <f t="shared" si="6"/>
        <v>1537</v>
      </c>
      <c r="G64" s="307">
        <v>803</v>
      </c>
      <c r="H64" s="307">
        <v>734</v>
      </c>
      <c r="I64" s="350">
        <f t="shared" si="2"/>
        <v>9524</v>
      </c>
      <c r="K64" s="159" t="s">
        <v>10</v>
      </c>
      <c r="L64" s="160">
        <v>2</v>
      </c>
      <c r="M64" s="159" t="s">
        <v>100</v>
      </c>
      <c r="N64" s="159"/>
      <c r="O64" s="159" t="s">
        <v>13</v>
      </c>
      <c r="P64" s="160">
        <v>62</v>
      </c>
      <c r="Q64" s="159" t="s">
        <v>107</v>
      </c>
      <c r="W64" s="187" t="s">
        <v>13</v>
      </c>
      <c r="X64" s="188">
        <v>827</v>
      </c>
      <c r="Y64" s="187" t="s">
        <v>108</v>
      </c>
      <c r="AA64" s="187" t="s">
        <v>11</v>
      </c>
      <c r="AB64" s="188">
        <v>2</v>
      </c>
      <c r="AC64" s="187" t="s">
        <v>100</v>
      </c>
      <c r="AD64" s="187" t="s">
        <v>40</v>
      </c>
      <c r="AE64" s="188">
        <v>69</v>
      </c>
      <c r="AF64" s="187" t="s">
        <v>261</v>
      </c>
      <c r="AH64" s="189" t="s">
        <v>10</v>
      </c>
      <c r="AI64" s="190">
        <v>45</v>
      </c>
      <c r="AJ64" s="189" t="s">
        <v>262</v>
      </c>
    </row>
    <row r="65" spans="1:36" ht="18.75" customHeight="1" thickBot="1">
      <c r="A65" s="178" t="s">
        <v>332</v>
      </c>
      <c r="B65" s="202">
        <v>122</v>
      </c>
      <c r="C65" s="164">
        <f t="shared" si="3"/>
        <v>67</v>
      </c>
      <c r="D65" s="357">
        <v>27</v>
      </c>
      <c r="E65" s="307">
        <v>40</v>
      </c>
      <c r="F65" s="164">
        <f t="shared" si="6"/>
        <v>32</v>
      </c>
      <c r="G65" s="307">
        <v>7</v>
      </c>
      <c r="H65" s="307">
        <v>25</v>
      </c>
      <c r="I65" s="350">
        <f t="shared" si="2"/>
        <v>221</v>
      </c>
      <c r="K65" s="159" t="s">
        <v>10</v>
      </c>
      <c r="L65" s="160">
        <v>1017</v>
      </c>
      <c r="M65" s="159" t="s">
        <v>102</v>
      </c>
      <c r="N65" s="159"/>
      <c r="O65" s="159" t="s">
        <v>13</v>
      </c>
      <c r="P65" s="160">
        <v>817</v>
      </c>
      <c r="Q65" s="159" t="s">
        <v>108</v>
      </c>
      <c r="W65" s="187" t="s">
        <v>13</v>
      </c>
      <c r="X65" s="188">
        <v>17</v>
      </c>
      <c r="Y65" s="187" t="s">
        <v>109</v>
      </c>
      <c r="AA65" s="187" t="s">
        <v>11</v>
      </c>
      <c r="AB65" s="188">
        <v>1</v>
      </c>
      <c r="AC65" s="187" t="s">
        <v>101</v>
      </c>
      <c r="AD65" s="187" t="s">
        <v>40</v>
      </c>
      <c r="AE65" s="188">
        <v>751</v>
      </c>
      <c r="AF65" s="187" t="s">
        <v>99</v>
      </c>
      <c r="AH65" s="189" t="s">
        <v>10</v>
      </c>
      <c r="AI65" s="190">
        <v>25</v>
      </c>
      <c r="AJ65" s="189" t="s">
        <v>103</v>
      </c>
    </row>
    <row r="66" spans="1:36" ht="21" customHeight="1" thickBot="1">
      <c r="A66" s="178" t="s">
        <v>333</v>
      </c>
      <c r="B66" s="202">
        <v>69</v>
      </c>
      <c r="C66" s="164">
        <f t="shared" si="3"/>
        <v>23</v>
      </c>
      <c r="D66" s="357">
        <v>9</v>
      </c>
      <c r="E66" s="307">
        <v>14</v>
      </c>
      <c r="F66" s="164">
        <f t="shared" si="6"/>
        <v>7</v>
      </c>
      <c r="G66" s="307">
        <v>4</v>
      </c>
      <c r="H66" s="307">
        <v>3</v>
      </c>
      <c r="I66" s="350">
        <f t="shared" si="2"/>
        <v>99</v>
      </c>
      <c r="K66" s="159" t="s">
        <v>10</v>
      </c>
      <c r="L66" s="160">
        <v>42</v>
      </c>
      <c r="M66" s="159" t="s">
        <v>262</v>
      </c>
      <c r="N66" s="159"/>
      <c r="O66" s="159" t="s">
        <v>13</v>
      </c>
      <c r="P66" s="160">
        <v>15</v>
      </c>
      <c r="Q66" s="159" t="s">
        <v>109</v>
      </c>
      <c r="W66" s="187" t="s">
        <v>13</v>
      </c>
      <c r="X66" s="188">
        <v>2</v>
      </c>
      <c r="Y66" s="187" t="s">
        <v>203</v>
      </c>
      <c r="AA66" s="187" t="s">
        <v>11</v>
      </c>
      <c r="AB66" s="188">
        <v>1019</v>
      </c>
      <c r="AC66" s="187" t="s">
        <v>102</v>
      </c>
      <c r="AD66" s="187" t="s">
        <v>40</v>
      </c>
      <c r="AE66" s="188">
        <v>12</v>
      </c>
      <c r="AF66" s="187" t="s">
        <v>201</v>
      </c>
      <c r="AH66" s="189" t="s">
        <v>10</v>
      </c>
      <c r="AI66" s="190">
        <v>69</v>
      </c>
      <c r="AJ66" s="189" t="s">
        <v>104</v>
      </c>
    </row>
    <row r="67" spans="1:36" ht="21" customHeight="1" thickBot="1">
      <c r="A67" s="178" t="s">
        <v>334</v>
      </c>
      <c r="B67" s="202">
        <v>751</v>
      </c>
      <c r="C67" s="164">
        <f t="shared" si="3"/>
        <v>311</v>
      </c>
      <c r="D67" s="357">
        <v>165</v>
      </c>
      <c r="E67" s="307">
        <v>146</v>
      </c>
      <c r="F67" s="164">
        <f t="shared" si="6"/>
        <v>141</v>
      </c>
      <c r="G67" s="307">
        <v>63</v>
      </c>
      <c r="H67" s="307">
        <v>78</v>
      </c>
      <c r="I67" s="350">
        <f t="shared" si="2"/>
        <v>1203</v>
      </c>
      <c r="K67" s="159" t="s">
        <v>10</v>
      </c>
      <c r="L67" s="160">
        <v>25</v>
      </c>
      <c r="M67" s="159" t="s">
        <v>103</v>
      </c>
      <c r="N67" s="159"/>
      <c r="O67" s="159" t="s">
        <v>13</v>
      </c>
      <c r="P67" s="160">
        <v>3</v>
      </c>
      <c r="Q67" s="159" t="s">
        <v>203</v>
      </c>
      <c r="W67" s="187" t="s">
        <v>13</v>
      </c>
      <c r="X67" s="188">
        <v>3</v>
      </c>
      <c r="Y67" s="187" t="s">
        <v>110</v>
      </c>
      <c r="AA67" s="187" t="s">
        <v>11</v>
      </c>
      <c r="AB67" s="188">
        <v>32</v>
      </c>
      <c r="AC67" s="187" t="s">
        <v>262</v>
      </c>
      <c r="AD67" s="187" t="s">
        <v>40</v>
      </c>
      <c r="AE67" s="188">
        <v>10</v>
      </c>
      <c r="AF67" s="187" t="s">
        <v>100</v>
      </c>
      <c r="AH67" s="189" t="s">
        <v>10</v>
      </c>
      <c r="AI67" s="190">
        <v>3</v>
      </c>
      <c r="AJ67" s="189" t="s">
        <v>105</v>
      </c>
    </row>
    <row r="68" spans="1:36" ht="21" customHeight="1" thickBot="1">
      <c r="A68" s="178" t="s">
        <v>335</v>
      </c>
      <c r="B68" s="202">
        <v>12</v>
      </c>
      <c r="C68" s="164">
        <f t="shared" si="3"/>
        <v>4</v>
      </c>
      <c r="D68" s="357">
        <v>2</v>
      </c>
      <c r="E68" s="307">
        <v>2</v>
      </c>
      <c r="F68" s="164">
        <f t="shared" si="6"/>
        <v>2</v>
      </c>
      <c r="G68" s="307">
        <v>1</v>
      </c>
      <c r="H68" s="307">
        <v>1</v>
      </c>
      <c r="I68" s="350">
        <f t="shared" si="2"/>
        <v>18</v>
      </c>
      <c r="K68" s="159" t="s">
        <v>10</v>
      </c>
      <c r="L68" s="160">
        <v>68</v>
      </c>
      <c r="M68" s="159" t="s">
        <v>104</v>
      </c>
      <c r="N68" s="159"/>
      <c r="O68" s="159" t="s">
        <v>13</v>
      </c>
      <c r="P68" s="160">
        <v>3</v>
      </c>
      <c r="Q68" s="159" t="s">
        <v>110</v>
      </c>
      <c r="W68" s="187" t="s">
        <v>13</v>
      </c>
      <c r="X68" s="188">
        <v>12310</v>
      </c>
      <c r="Y68" s="187" t="s">
        <v>36</v>
      </c>
      <c r="AA68" s="187" t="s">
        <v>11</v>
      </c>
      <c r="AB68" s="188">
        <v>30</v>
      </c>
      <c r="AC68" s="187" t="s">
        <v>103</v>
      </c>
      <c r="AD68" s="187" t="s">
        <v>40</v>
      </c>
      <c r="AE68" s="188">
        <v>6</v>
      </c>
      <c r="AF68" s="187" t="s">
        <v>101</v>
      </c>
      <c r="AH68" s="189" t="s">
        <v>10</v>
      </c>
      <c r="AI68" s="190">
        <v>38</v>
      </c>
      <c r="AJ68" s="189" t="s">
        <v>106</v>
      </c>
    </row>
    <row r="69" spans="1:36" ht="30" customHeight="1" thickBot="1">
      <c r="A69" s="178" t="s">
        <v>336</v>
      </c>
      <c r="B69" s="202">
        <v>10</v>
      </c>
      <c r="C69" s="164">
        <f t="shared" si="3"/>
        <v>4</v>
      </c>
      <c r="D69" s="357">
        <v>2</v>
      </c>
      <c r="E69" s="307">
        <v>2</v>
      </c>
      <c r="F69" s="164">
        <f t="shared" si="6"/>
        <v>2</v>
      </c>
      <c r="G69" s="70">
        <v>0</v>
      </c>
      <c r="H69" s="307">
        <v>2</v>
      </c>
      <c r="I69" s="350">
        <f t="shared" si="2"/>
        <v>16</v>
      </c>
      <c r="K69" s="159" t="s">
        <v>10</v>
      </c>
      <c r="L69" s="160">
        <v>3</v>
      </c>
      <c r="M69" s="159" t="s">
        <v>105</v>
      </c>
      <c r="N69" s="159"/>
      <c r="O69" s="159" t="s">
        <v>13</v>
      </c>
      <c r="P69" s="160">
        <v>12235</v>
      </c>
      <c r="Q69" s="159" t="s">
        <v>36</v>
      </c>
      <c r="W69" s="187" t="s">
        <v>13</v>
      </c>
      <c r="X69" s="188">
        <v>170</v>
      </c>
      <c r="Y69" s="187" t="s">
        <v>111</v>
      </c>
      <c r="AA69" s="187" t="s">
        <v>11</v>
      </c>
      <c r="AB69" s="188">
        <v>99</v>
      </c>
      <c r="AC69" s="187" t="s">
        <v>104</v>
      </c>
      <c r="AD69" s="187" t="s">
        <v>40</v>
      </c>
      <c r="AE69" s="188">
        <v>4591</v>
      </c>
      <c r="AF69" s="187" t="s">
        <v>102</v>
      </c>
      <c r="AH69" s="189" t="s">
        <v>10</v>
      </c>
      <c r="AI69" s="190">
        <v>132</v>
      </c>
      <c r="AJ69" s="189" t="s">
        <v>107</v>
      </c>
    </row>
    <row r="70" spans="1:36" ht="21" customHeight="1" thickBot="1">
      <c r="A70" s="178" t="s">
        <v>337</v>
      </c>
      <c r="B70" s="202">
        <v>6</v>
      </c>
      <c r="C70" s="164">
        <f t="shared" si="3"/>
        <v>1</v>
      </c>
      <c r="D70" s="16">
        <v>0</v>
      </c>
      <c r="E70" s="307">
        <v>1</v>
      </c>
      <c r="F70" s="164">
        <f t="shared" si="6"/>
        <v>3</v>
      </c>
      <c r="G70" s="70">
        <v>0</v>
      </c>
      <c r="H70" s="307">
        <v>3</v>
      </c>
      <c r="I70" s="350">
        <f t="shared" si="2"/>
        <v>10</v>
      </c>
      <c r="K70" s="159" t="s">
        <v>10</v>
      </c>
      <c r="L70" s="160">
        <v>35</v>
      </c>
      <c r="M70" s="159" t="s">
        <v>106</v>
      </c>
      <c r="N70" s="159"/>
      <c r="O70" s="159" t="s">
        <v>13</v>
      </c>
      <c r="P70" s="160">
        <v>164</v>
      </c>
      <c r="Q70" s="159" t="s">
        <v>111</v>
      </c>
      <c r="W70" s="187" t="s">
        <v>13</v>
      </c>
      <c r="X70" s="188">
        <v>14</v>
      </c>
      <c r="Y70" s="187" t="s">
        <v>112</v>
      </c>
      <c r="AA70" s="187" t="s">
        <v>11</v>
      </c>
      <c r="AB70" s="188">
        <v>1</v>
      </c>
      <c r="AC70" s="187" t="s">
        <v>202</v>
      </c>
      <c r="AD70" s="187" t="s">
        <v>40</v>
      </c>
      <c r="AE70" s="188">
        <v>182</v>
      </c>
      <c r="AF70" s="187" t="s">
        <v>262</v>
      </c>
      <c r="AH70" s="189" t="s">
        <v>10</v>
      </c>
      <c r="AI70" s="190">
        <v>1051</v>
      </c>
      <c r="AJ70" s="189" t="s">
        <v>108</v>
      </c>
    </row>
    <row r="71" spans="1:36" ht="21" customHeight="1" thickBot="1">
      <c r="A71" s="178" t="s">
        <v>338</v>
      </c>
      <c r="B71" s="202">
        <v>4591</v>
      </c>
      <c r="C71" s="164">
        <f t="shared" si="3"/>
        <v>2070</v>
      </c>
      <c r="D71" s="357">
        <v>1051</v>
      </c>
      <c r="E71" s="307">
        <v>1019</v>
      </c>
      <c r="F71" s="164">
        <f>G71+H71</f>
        <v>1129</v>
      </c>
      <c r="G71" s="307">
        <v>519</v>
      </c>
      <c r="H71" s="307">
        <v>610</v>
      </c>
      <c r="I71" s="350">
        <f t="shared" si="2"/>
        <v>7790</v>
      </c>
      <c r="K71" s="159" t="s">
        <v>10</v>
      </c>
      <c r="L71" s="160">
        <v>123</v>
      </c>
      <c r="M71" s="159" t="s">
        <v>107</v>
      </c>
      <c r="N71" s="159"/>
      <c r="O71" s="159" t="s">
        <v>13</v>
      </c>
      <c r="P71" s="160">
        <v>13</v>
      </c>
      <c r="Q71" s="159" t="s">
        <v>112</v>
      </c>
      <c r="W71" s="187" t="s">
        <v>13</v>
      </c>
      <c r="X71" s="188">
        <v>22</v>
      </c>
      <c r="Y71" s="187" t="s">
        <v>113</v>
      </c>
      <c r="AA71" s="187" t="s">
        <v>11</v>
      </c>
      <c r="AB71" s="188">
        <v>46</v>
      </c>
      <c r="AC71" s="187" t="s">
        <v>106</v>
      </c>
      <c r="AD71" s="187" t="s">
        <v>40</v>
      </c>
      <c r="AE71" s="188">
        <v>91</v>
      </c>
      <c r="AF71" s="187" t="s">
        <v>103</v>
      </c>
      <c r="AH71" s="189" t="s">
        <v>10</v>
      </c>
      <c r="AI71" s="190">
        <v>37</v>
      </c>
      <c r="AJ71" s="189" t="s">
        <v>109</v>
      </c>
    </row>
    <row r="72" spans="1:36" ht="21" customHeight="1" thickBot="1">
      <c r="A72" s="178" t="s">
        <v>339</v>
      </c>
      <c r="B72" s="202">
        <v>182</v>
      </c>
      <c r="C72" s="164">
        <f t="shared" si="3"/>
        <v>77</v>
      </c>
      <c r="D72" s="357">
        <v>45</v>
      </c>
      <c r="E72" s="307">
        <v>32</v>
      </c>
      <c r="F72" s="164">
        <f aca="true" t="shared" si="7" ref="F72:F135">G72+H72</f>
        <v>40</v>
      </c>
      <c r="G72" s="307">
        <v>17</v>
      </c>
      <c r="H72" s="307">
        <v>23</v>
      </c>
      <c r="I72" s="350">
        <f aca="true" t="shared" si="8" ref="I72:I135">B72+C72+F72</f>
        <v>299</v>
      </c>
      <c r="K72" s="159" t="s">
        <v>10</v>
      </c>
      <c r="L72" s="160">
        <v>1013</v>
      </c>
      <c r="M72" s="159" t="s">
        <v>108</v>
      </c>
      <c r="N72" s="159"/>
      <c r="O72" s="159" t="s">
        <v>13</v>
      </c>
      <c r="P72" s="160">
        <v>19</v>
      </c>
      <c r="Q72" s="159" t="s">
        <v>113</v>
      </c>
      <c r="W72" s="187" t="s">
        <v>13</v>
      </c>
      <c r="X72" s="188">
        <v>70</v>
      </c>
      <c r="Y72" s="187" t="s">
        <v>114</v>
      </c>
      <c r="AA72" s="187" t="s">
        <v>11</v>
      </c>
      <c r="AB72" s="188">
        <v>105</v>
      </c>
      <c r="AC72" s="187" t="s">
        <v>107</v>
      </c>
      <c r="AD72" s="187" t="s">
        <v>40</v>
      </c>
      <c r="AE72" s="188">
        <v>462</v>
      </c>
      <c r="AF72" s="187" t="s">
        <v>104</v>
      </c>
      <c r="AH72" s="189" t="s">
        <v>10</v>
      </c>
      <c r="AI72" s="190">
        <v>4</v>
      </c>
      <c r="AJ72" s="189" t="s">
        <v>110</v>
      </c>
    </row>
    <row r="73" spans="1:36" ht="21" customHeight="1" thickBot="1">
      <c r="A73" s="178" t="s">
        <v>340</v>
      </c>
      <c r="B73" s="202">
        <v>91</v>
      </c>
      <c r="C73" s="164">
        <f t="shared" si="3"/>
        <v>55</v>
      </c>
      <c r="D73" s="357">
        <v>25</v>
      </c>
      <c r="E73" s="307">
        <v>30</v>
      </c>
      <c r="F73" s="164">
        <f t="shared" si="7"/>
        <v>22</v>
      </c>
      <c r="G73" s="307">
        <v>5</v>
      </c>
      <c r="H73" s="307">
        <v>17</v>
      </c>
      <c r="I73" s="350">
        <f t="shared" si="8"/>
        <v>168</v>
      </c>
      <c r="K73" s="159" t="s">
        <v>10</v>
      </c>
      <c r="L73" s="160">
        <v>35</v>
      </c>
      <c r="M73" s="159" t="s">
        <v>109</v>
      </c>
      <c r="N73" s="159"/>
      <c r="O73" s="159" t="s">
        <v>13</v>
      </c>
      <c r="P73" s="160">
        <v>69</v>
      </c>
      <c r="Q73" s="159" t="s">
        <v>114</v>
      </c>
      <c r="W73" s="187" t="s">
        <v>13</v>
      </c>
      <c r="X73" s="188">
        <v>8</v>
      </c>
      <c r="Y73" s="187" t="s">
        <v>115</v>
      </c>
      <c r="AA73" s="187" t="s">
        <v>11</v>
      </c>
      <c r="AB73" s="188">
        <v>1207</v>
      </c>
      <c r="AC73" s="187" t="s">
        <v>108</v>
      </c>
      <c r="AD73" s="187" t="s">
        <v>40</v>
      </c>
      <c r="AE73" s="188">
        <v>2</v>
      </c>
      <c r="AF73" s="187" t="s">
        <v>105</v>
      </c>
      <c r="AH73" s="189" t="s">
        <v>10</v>
      </c>
      <c r="AI73" s="190">
        <v>16714</v>
      </c>
      <c r="AJ73" s="189" t="s">
        <v>36</v>
      </c>
    </row>
    <row r="74" spans="1:36" ht="21" customHeight="1" thickBot="1">
      <c r="A74" s="178" t="s">
        <v>341</v>
      </c>
      <c r="B74" s="202">
        <v>462</v>
      </c>
      <c r="C74" s="164">
        <f t="shared" si="3"/>
        <v>168</v>
      </c>
      <c r="D74" s="357">
        <v>69</v>
      </c>
      <c r="E74" s="307">
        <v>99</v>
      </c>
      <c r="F74" s="164">
        <f t="shared" si="7"/>
        <v>102</v>
      </c>
      <c r="G74" s="307">
        <v>41</v>
      </c>
      <c r="H74" s="307">
        <v>61</v>
      </c>
      <c r="I74" s="350">
        <f t="shared" si="8"/>
        <v>732</v>
      </c>
      <c r="K74" s="159" t="s">
        <v>10</v>
      </c>
      <c r="L74" s="160">
        <v>4</v>
      </c>
      <c r="M74" s="159" t="s">
        <v>110</v>
      </c>
      <c r="N74" s="159"/>
      <c r="O74" s="159" t="s">
        <v>13</v>
      </c>
      <c r="P74" s="160">
        <v>4</v>
      </c>
      <c r="Q74" s="159" t="s">
        <v>115</v>
      </c>
      <c r="W74" s="187" t="s">
        <v>13</v>
      </c>
      <c r="X74" s="188">
        <v>10</v>
      </c>
      <c r="Y74" s="187" t="s">
        <v>116</v>
      </c>
      <c r="AA74" s="187" t="s">
        <v>11</v>
      </c>
      <c r="AB74" s="188">
        <v>27</v>
      </c>
      <c r="AC74" s="187" t="s">
        <v>109</v>
      </c>
      <c r="AD74" s="187" t="s">
        <v>40</v>
      </c>
      <c r="AE74" s="188">
        <v>3</v>
      </c>
      <c r="AF74" s="187" t="s">
        <v>202</v>
      </c>
      <c r="AH74" s="189" t="s">
        <v>10</v>
      </c>
      <c r="AI74" s="190">
        <v>287</v>
      </c>
      <c r="AJ74" s="189" t="s">
        <v>111</v>
      </c>
    </row>
    <row r="75" spans="1:36" ht="21" customHeight="1" thickBot="1">
      <c r="A75" s="178" t="s">
        <v>342</v>
      </c>
      <c r="B75" s="200"/>
      <c r="C75" s="164">
        <f t="shared" si="3"/>
        <v>0</v>
      </c>
      <c r="D75" s="70">
        <v>0</v>
      </c>
      <c r="E75" s="348">
        <v>0</v>
      </c>
      <c r="F75" s="164">
        <f t="shared" si="7"/>
        <v>0</v>
      </c>
      <c r="G75" s="70">
        <v>0</v>
      </c>
      <c r="H75" s="348">
        <v>0</v>
      </c>
      <c r="I75" s="350">
        <f t="shared" si="8"/>
        <v>0</v>
      </c>
      <c r="K75" s="159" t="s">
        <v>10</v>
      </c>
      <c r="L75" s="160">
        <v>16370</v>
      </c>
      <c r="M75" s="159" t="s">
        <v>36</v>
      </c>
      <c r="N75" s="159"/>
      <c r="O75" s="159" t="s">
        <v>13</v>
      </c>
      <c r="P75" s="160">
        <v>10</v>
      </c>
      <c r="Q75" s="159" t="s">
        <v>116</v>
      </c>
      <c r="W75" s="187" t="s">
        <v>13</v>
      </c>
      <c r="X75" s="188">
        <v>14</v>
      </c>
      <c r="Y75" s="187" t="s">
        <v>117</v>
      </c>
      <c r="AA75" s="187" t="s">
        <v>11</v>
      </c>
      <c r="AB75" s="188">
        <v>1</v>
      </c>
      <c r="AC75" s="187" t="s">
        <v>203</v>
      </c>
      <c r="AD75" s="187" t="s">
        <v>40</v>
      </c>
      <c r="AE75" s="188">
        <v>144</v>
      </c>
      <c r="AF75" s="187" t="s">
        <v>106</v>
      </c>
      <c r="AH75" s="189" t="s">
        <v>10</v>
      </c>
      <c r="AI75" s="190">
        <v>24</v>
      </c>
      <c r="AJ75" s="189" t="s">
        <v>112</v>
      </c>
    </row>
    <row r="76" spans="1:36" ht="21" customHeight="1" thickBot="1">
      <c r="A76" s="178" t="s">
        <v>343</v>
      </c>
      <c r="B76" s="202">
        <v>2</v>
      </c>
      <c r="C76" s="164">
        <f t="shared" si="3"/>
        <v>3</v>
      </c>
      <c r="D76" s="70">
        <v>3</v>
      </c>
      <c r="E76" s="352">
        <v>0</v>
      </c>
      <c r="F76" s="164">
        <f t="shared" si="7"/>
        <v>0</v>
      </c>
      <c r="G76" s="70">
        <v>0</v>
      </c>
      <c r="H76" s="348">
        <v>0</v>
      </c>
      <c r="I76" s="350">
        <f t="shared" si="8"/>
        <v>5</v>
      </c>
      <c r="K76" s="159" t="s">
        <v>10</v>
      </c>
      <c r="L76" s="160">
        <v>278</v>
      </c>
      <c r="M76" s="159" t="s">
        <v>111</v>
      </c>
      <c r="N76" s="159"/>
      <c r="O76" s="159" t="s">
        <v>13</v>
      </c>
      <c r="P76" s="160">
        <v>13</v>
      </c>
      <c r="Q76" s="159" t="s">
        <v>117</v>
      </c>
      <c r="W76" s="187" t="s">
        <v>13</v>
      </c>
      <c r="X76" s="188">
        <v>6</v>
      </c>
      <c r="Y76" s="187" t="s">
        <v>118</v>
      </c>
      <c r="AA76" s="187" t="s">
        <v>11</v>
      </c>
      <c r="AB76" s="188">
        <v>8</v>
      </c>
      <c r="AC76" s="187" t="s">
        <v>110</v>
      </c>
      <c r="AD76" s="187" t="s">
        <v>40</v>
      </c>
      <c r="AE76" s="188">
        <v>453</v>
      </c>
      <c r="AF76" s="187" t="s">
        <v>107</v>
      </c>
      <c r="AH76" s="189" t="s">
        <v>10</v>
      </c>
      <c r="AI76" s="190">
        <v>57</v>
      </c>
      <c r="AJ76" s="189" t="s">
        <v>113</v>
      </c>
    </row>
    <row r="77" spans="1:36" ht="21" customHeight="1" thickBot="1">
      <c r="A77" s="178" t="s">
        <v>344</v>
      </c>
      <c r="B77" s="202">
        <v>3</v>
      </c>
      <c r="C77" s="164">
        <f t="shared" si="3"/>
        <v>1</v>
      </c>
      <c r="D77" s="307">
        <v>0</v>
      </c>
      <c r="E77" s="307">
        <v>1</v>
      </c>
      <c r="F77" s="164">
        <f t="shared" si="7"/>
        <v>0</v>
      </c>
      <c r="G77" s="70">
        <v>0</v>
      </c>
      <c r="H77" s="352">
        <v>0</v>
      </c>
      <c r="I77" s="350">
        <f t="shared" si="8"/>
        <v>4</v>
      </c>
      <c r="K77" s="159" t="s">
        <v>10</v>
      </c>
      <c r="L77" s="160">
        <v>25</v>
      </c>
      <c r="M77" s="159" t="s">
        <v>112</v>
      </c>
      <c r="N77" s="159"/>
      <c r="O77" s="159" t="s">
        <v>13</v>
      </c>
      <c r="P77" s="160">
        <v>6</v>
      </c>
      <c r="Q77" s="159" t="s">
        <v>118</v>
      </c>
      <c r="W77" s="187" t="s">
        <v>13</v>
      </c>
      <c r="X77" s="188">
        <v>25</v>
      </c>
      <c r="Y77" s="187" t="s">
        <v>119</v>
      </c>
      <c r="AA77" s="187" t="s">
        <v>11</v>
      </c>
      <c r="AB77" s="188">
        <v>22509</v>
      </c>
      <c r="AC77" s="187" t="s">
        <v>36</v>
      </c>
      <c r="AD77" s="187" t="s">
        <v>40</v>
      </c>
      <c r="AE77" s="188">
        <v>5623</v>
      </c>
      <c r="AF77" s="187" t="s">
        <v>108</v>
      </c>
      <c r="AH77" s="189" t="s">
        <v>10</v>
      </c>
      <c r="AI77" s="190">
        <v>108</v>
      </c>
      <c r="AJ77" s="189" t="s">
        <v>114</v>
      </c>
    </row>
    <row r="78" spans="1:36" ht="21" customHeight="1" thickBot="1">
      <c r="A78" s="178" t="s">
        <v>345</v>
      </c>
      <c r="B78" s="202">
        <v>144</v>
      </c>
      <c r="C78" s="164">
        <f t="shared" si="3"/>
        <v>84</v>
      </c>
      <c r="D78" s="357">
        <v>38</v>
      </c>
      <c r="E78" s="307">
        <v>46</v>
      </c>
      <c r="F78" s="164">
        <f t="shared" si="7"/>
        <v>29</v>
      </c>
      <c r="G78" s="307">
        <v>16</v>
      </c>
      <c r="H78" s="307">
        <v>13</v>
      </c>
      <c r="I78" s="350">
        <f t="shared" si="8"/>
        <v>257</v>
      </c>
      <c r="K78" s="159" t="s">
        <v>10</v>
      </c>
      <c r="L78" s="160">
        <v>55</v>
      </c>
      <c r="M78" s="159" t="s">
        <v>113</v>
      </c>
      <c r="N78" s="159"/>
      <c r="O78" s="159" t="s">
        <v>13</v>
      </c>
      <c r="P78" s="160">
        <v>25</v>
      </c>
      <c r="Q78" s="159" t="s">
        <v>119</v>
      </c>
      <c r="W78" s="187" t="s">
        <v>13</v>
      </c>
      <c r="X78" s="188">
        <v>24</v>
      </c>
      <c r="Y78" s="187" t="s">
        <v>263</v>
      </c>
      <c r="AA78" s="187" t="s">
        <v>11</v>
      </c>
      <c r="AB78" s="188">
        <v>199</v>
      </c>
      <c r="AC78" s="187" t="s">
        <v>111</v>
      </c>
      <c r="AD78" s="187" t="s">
        <v>40</v>
      </c>
      <c r="AE78" s="188">
        <v>114</v>
      </c>
      <c r="AF78" s="187" t="s">
        <v>109</v>
      </c>
      <c r="AH78" s="189" t="s">
        <v>10</v>
      </c>
      <c r="AI78" s="190">
        <v>29</v>
      </c>
      <c r="AJ78" s="189" t="s">
        <v>115</v>
      </c>
    </row>
    <row r="79" spans="1:36" ht="21" customHeight="1" thickBot="1">
      <c r="A79" s="178" t="s">
        <v>346</v>
      </c>
      <c r="B79" s="202">
        <v>453</v>
      </c>
      <c r="C79" s="164">
        <f aca="true" t="shared" si="9" ref="C79:C142">D79+E79</f>
        <v>237</v>
      </c>
      <c r="D79" s="357">
        <v>132</v>
      </c>
      <c r="E79" s="307">
        <v>105</v>
      </c>
      <c r="F79" s="164">
        <f t="shared" si="7"/>
        <v>120</v>
      </c>
      <c r="G79" s="307">
        <v>63</v>
      </c>
      <c r="H79" s="307">
        <v>57</v>
      </c>
      <c r="I79" s="350">
        <f t="shared" si="8"/>
        <v>810</v>
      </c>
      <c r="K79" s="159" t="s">
        <v>10</v>
      </c>
      <c r="L79" s="160">
        <v>98</v>
      </c>
      <c r="M79" s="159" t="s">
        <v>114</v>
      </c>
      <c r="N79" s="159"/>
      <c r="O79" s="159" t="s">
        <v>13</v>
      </c>
      <c r="P79" s="160">
        <v>23</v>
      </c>
      <c r="Q79" s="159" t="s">
        <v>263</v>
      </c>
      <c r="W79" s="187" t="s">
        <v>13</v>
      </c>
      <c r="X79" s="188">
        <v>780</v>
      </c>
      <c r="Y79" s="187" t="s">
        <v>120</v>
      </c>
      <c r="AA79" s="187" t="s">
        <v>11</v>
      </c>
      <c r="AB79" s="188">
        <v>52</v>
      </c>
      <c r="AC79" s="187" t="s">
        <v>112</v>
      </c>
      <c r="AD79" s="187" t="s">
        <v>40</v>
      </c>
      <c r="AE79" s="188">
        <v>12</v>
      </c>
      <c r="AF79" s="187" t="s">
        <v>203</v>
      </c>
      <c r="AH79" s="189" t="s">
        <v>10</v>
      </c>
      <c r="AI79" s="190">
        <v>61</v>
      </c>
      <c r="AJ79" s="189" t="s">
        <v>116</v>
      </c>
    </row>
    <row r="80" spans="1:36" ht="21" customHeight="1" thickBot="1">
      <c r="A80" s="178" t="s">
        <v>347</v>
      </c>
      <c r="B80" s="202">
        <v>5623</v>
      </c>
      <c r="C80" s="164">
        <f t="shared" si="9"/>
        <v>2258</v>
      </c>
      <c r="D80" s="357">
        <v>1051</v>
      </c>
      <c r="E80" s="307">
        <v>1207</v>
      </c>
      <c r="F80" s="164">
        <f t="shared" si="7"/>
        <v>1619</v>
      </c>
      <c r="G80" s="307">
        <v>827</v>
      </c>
      <c r="H80" s="307">
        <v>792</v>
      </c>
      <c r="I80" s="350">
        <f t="shared" si="8"/>
        <v>9500</v>
      </c>
      <c r="K80" s="159" t="s">
        <v>10</v>
      </c>
      <c r="L80" s="160">
        <v>28</v>
      </c>
      <c r="M80" s="159" t="s">
        <v>115</v>
      </c>
      <c r="N80" s="159"/>
      <c r="O80" s="159" t="s">
        <v>13</v>
      </c>
      <c r="P80" s="160">
        <v>770</v>
      </c>
      <c r="Q80" s="159" t="s">
        <v>120</v>
      </c>
      <c r="W80" s="187" t="s">
        <v>13</v>
      </c>
      <c r="X80" s="188">
        <v>5</v>
      </c>
      <c r="Y80" s="187" t="s">
        <v>121</v>
      </c>
      <c r="AA80" s="187" t="s">
        <v>11</v>
      </c>
      <c r="AB80" s="188">
        <v>61</v>
      </c>
      <c r="AC80" s="187" t="s">
        <v>113</v>
      </c>
      <c r="AD80" s="187" t="s">
        <v>40</v>
      </c>
      <c r="AE80" s="188">
        <v>26</v>
      </c>
      <c r="AF80" s="187" t="s">
        <v>110</v>
      </c>
      <c r="AH80" s="189" t="s">
        <v>10</v>
      </c>
      <c r="AI80" s="190">
        <v>21</v>
      </c>
      <c r="AJ80" s="189" t="s">
        <v>117</v>
      </c>
    </row>
    <row r="81" spans="1:36" ht="21" customHeight="1" thickBot="1">
      <c r="A81" s="178" t="s">
        <v>348</v>
      </c>
      <c r="B81" s="202">
        <v>114</v>
      </c>
      <c r="C81" s="164">
        <f t="shared" si="9"/>
        <v>64</v>
      </c>
      <c r="D81" s="357">
        <v>37</v>
      </c>
      <c r="E81" s="307">
        <v>27</v>
      </c>
      <c r="F81" s="164">
        <f t="shared" si="7"/>
        <v>34</v>
      </c>
      <c r="G81" s="307">
        <v>17</v>
      </c>
      <c r="H81" s="307">
        <v>17</v>
      </c>
      <c r="I81" s="350">
        <f t="shared" si="8"/>
        <v>212</v>
      </c>
      <c r="K81" s="159" t="s">
        <v>10</v>
      </c>
      <c r="L81" s="160">
        <v>59</v>
      </c>
      <c r="M81" s="159" t="s">
        <v>116</v>
      </c>
      <c r="N81" s="159"/>
      <c r="O81" s="159" t="s">
        <v>13</v>
      </c>
      <c r="P81" s="160">
        <v>5</v>
      </c>
      <c r="Q81" s="159" t="s">
        <v>121</v>
      </c>
      <c r="W81" s="187" t="s">
        <v>13</v>
      </c>
      <c r="X81" s="188">
        <v>8</v>
      </c>
      <c r="Y81" s="187" t="s">
        <v>122</v>
      </c>
      <c r="AA81" s="187" t="s">
        <v>11</v>
      </c>
      <c r="AB81" s="188">
        <v>124</v>
      </c>
      <c r="AC81" s="187" t="s">
        <v>114</v>
      </c>
      <c r="AD81" s="187" t="s">
        <v>40</v>
      </c>
      <c r="AE81" s="188">
        <v>4</v>
      </c>
      <c r="AF81" s="187" t="s">
        <v>204</v>
      </c>
      <c r="AH81" s="189" t="s">
        <v>10</v>
      </c>
      <c r="AI81" s="190">
        <v>18</v>
      </c>
      <c r="AJ81" s="189" t="s">
        <v>118</v>
      </c>
    </row>
    <row r="82" spans="1:36" ht="24" customHeight="1" thickBot="1">
      <c r="A82" s="178" t="s">
        <v>349</v>
      </c>
      <c r="B82" s="202">
        <v>12</v>
      </c>
      <c r="C82" s="202">
        <f t="shared" si="9"/>
        <v>1</v>
      </c>
      <c r="D82" s="70">
        <v>0</v>
      </c>
      <c r="E82" s="307">
        <v>1</v>
      </c>
      <c r="F82" s="164">
        <f t="shared" si="7"/>
        <v>4</v>
      </c>
      <c r="G82" s="307">
        <v>2</v>
      </c>
      <c r="H82" s="307">
        <v>2</v>
      </c>
      <c r="I82" s="350">
        <f t="shared" si="8"/>
        <v>17</v>
      </c>
      <c r="K82" s="159" t="s">
        <v>10</v>
      </c>
      <c r="L82" s="160">
        <v>22</v>
      </c>
      <c r="M82" s="159" t="s">
        <v>117</v>
      </c>
      <c r="N82" s="159"/>
      <c r="O82" s="159" t="s">
        <v>13</v>
      </c>
      <c r="P82" s="160">
        <v>8</v>
      </c>
      <c r="Q82" s="159" t="s">
        <v>122</v>
      </c>
      <c r="W82" s="187" t="s">
        <v>13</v>
      </c>
      <c r="X82" s="188">
        <v>6</v>
      </c>
      <c r="Y82" s="187" t="s">
        <v>123</v>
      </c>
      <c r="AA82" s="187" t="s">
        <v>11</v>
      </c>
      <c r="AB82" s="188">
        <v>44</v>
      </c>
      <c r="AC82" s="187" t="s">
        <v>115</v>
      </c>
      <c r="AD82" s="187" t="s">
        <v>40</v>
      </c>
      <c r="AE82" s="188">
        <v>108716</v>
      </c>
      <c r="AF82" s="187" t="s">
        <v>36</v>
      </c>
      <c r="AH82" s="189" t="s">
        <v>10</v>
      </c>
      <c r="AI82" s="190">
        <v>34</v>
      </c>
      <c r="AJ82" s="189" t="s">
        <v>119</v>
      </c>
    </row>
    <row r="83" spans="1:36" ht="21" customHeight="1" thickBot="1">
      <c r="A83" s="178" t="s">
        <v>350</v>
      </c>
      <c r="B83" s="202">
        <v>26</v>
      </c>
      <c r="C83" s="164">
        <f t="shared" si="9"/>
        <v>12</v>
      </c>
      <c r="D83" s="70">
        <v>4</v>
      </c>
      <c r="E83" s="307">
        <v>8</v>
      </c>
      <c r="F83" s="164">
        <f t="shared" si="7"/>
        <v>5</v>
      </c>
      <c r="G83" s="70">
        <v>3</v>
      </c>
      <c r="H83" s="307">
        <v>2</v>
      </c>
      <c r="I83" s="350">
        <f t="shared" si="8"/>
        <v>43</v>
      </c>
      <c r="K83" s="159" t="s">
        <v>10</v>
      </c>
      <c r="L83" s="160">
        <v>1</v>
      </c>
      <c r="M83" s="159" t="s">
        <v>205</v>
      </c>
      <c r="N83" s="159"/>
      <c r="O83" s="159" t="s">
        <v>13</v>
      </c>
      <c r="P83" s="160">
        <v>7</v>
      </c>
      <c r="Q83" s="159" t="s">
        <v>123</v>
      </c>
      <c r="W83" s="187" t="s">
        <v>13</v>
      </c>
      <c r="X83" s="188">
        <v>62</v>
      </c>
      <c r="Y83" s="187" t="s">
        <v>124</v>
      </c>
      <c r="AA83" s="187" t="s">
        <v>11</v>
      </c>
      <c r="AB83" s="188">
        <v>42</v>
      </c>
      <c r="AC83" s="187" t="s">
        <v>116</v>
      </c>
      <c r="AD83" s="187" t="s">
        <v>40</v>
      </c>
      <c r="AE83" s="188">
        <v>1470</v>
      </c>
      <c r="AF83" s="187" t="s">
        <v>111</v>
      </c>
      <c r="AH83" s="189" t="s">
        <v>10</v>
      </c>
      <c r="AI83" s="190">
        <v>66</v>
      </c>
      <c r="AJ83" s="189" t="s">
        <v>263</v>
      </c>
    </row>
    <row r="84" spans="1:36" ht="21" customHeight="1" thickBot="1">
      <c r="A84" s="178" t="s">
        <v>351</v>
      </c>
      <c r="B84" s="202">
        <v>4</v>
      </c>
      <c r="C84" s="164">
        <f t="shared" si="9"/>
        <v>0</v>
      </c>
      <c r="D84" s="307">
        <v>0</v>
      </c>
      <c r="E84" s="307">
        <v>0</v>
      </c>
      <c r="F84" s="164">
        <f t="shared" si="7"/>
        <v>0</v>
      </c>
      <c r="G84" s="307">
        <v>0</v>
      </c>
      <c r="H84" s="307">
        <v>0</v>
      </c>
      <c r="I84" s="350">
        <f t="shared" si="8"/>
        <v>4</v>
      </c>
      <c r="K84" s="159" t="s">
        <v>10</v>
      </c>
      <c r="L84" s="160">
        <v>17</v>
      </c>
      <c r="M84" s="159" t="s">
        <v>118</v>
      </c>
      <c r="N84" s="159"/>
      <c r="O84" s="159" t="s">
        <v>13</v>
      </c>
      <c r="P84" s="160">
        <v>62</v>
      </c>
      <c r="Q84" s="159" t="s">
        <v>124</v>
      </c>
      <c r="W84" s="187" t="s">
        <v>13</v>
      </c>
      <c r="X84" s="188">
        <v>3</v>
      </c>
      <c r="Y84" s="187" t="s">
        <v>125</v>
      </c>
      <c r="AA84" s="187" t="s">
        <v>11</v>
      </c>
      <c r="AB84" s="188">
        <v>26</v>
      </c>
      <c r="AC84" s="187" t="s">
        <v>117</v>
      </c>
      <c r="AD84" s="187" t="s">
        <v>40</v>
      </c>
      <c r="AE84" s="188">
        <v>139</v>
      </c>
      <c r="AF84" s="187" t="s">
        <v>112</v>
      </c>
      <c r="AH84" s="189" t="s">
        <v>10</v>
      </c>
      <c r="AI84" s="190">
        <v>1081</v>
      </c>
      <c r="AJ84" s="189" t="s">
        <v>120</v>
      </c>
    </row>
    <row r="85" spans="1:36" ht="21" customHeight="1" thickBot="1">
      <c r="A85" s="178" t="s">
        <v>352</v>
      </c>
      <c r="B85" s="202">
        <v>108716</v>
      </c>
      <c r="C85" s="164">
        <f t="shared" si="9"/>
        <v>39223</v>
      </c>
      <c r="D85" s="307">
        <v>16714</v>
      </c>
      <c r="E85" s="307">
        <v>22509</v>
      </c>
      <c r="F85" s="164">
        <f t="shared" si="7"/>
        <v>29077</v>
      </c>
      <c r="G85" s="307">
        <v>12310</v>
      </c>
      <c r="H85" s="307">
        <v>16767</v>
      </c>
      <c r="I85" s="350">
        <f t="shared" si="8"/>
        <v>177016</v>
      </c>
      <c r="K85" s="159" t="s">
        <v>10</v>
      </c>
      <c r="L85" s="160">
        <v>32</v>
      </c>
      <c r="M85" s="159" t="s">
        <v>119</v>
      </c>
      <c r="N85" s="159"/>
      <c r="O85" s="159" t="s">
        <v>13</v>
      </c>
      <c r="P85" s="160">
        <v>2</v>
      </c>
      <c r="Q85" s="159" t="s">
        <v>125</v>
      </c>
      <c r="W85" s="187" t="s">
        <v>13</v>
      </c>
      <c r="X85" s="188">
        <v>20</v>
      </c>
      <c r="Y85" s="187" t="s">
        <v>126</v>
      </c>
      <c r="AA85" s="187" t="s">
        <v>11</v>
      </c>
      <c r="AB85" s="188">
        <v>4</v>
      </c>
      <c r="AC85" s="187" t="s">
        <v>205</v>
      </c>
      <c r="AD85" s="187" t="s">
        <v>40</v>
      </c>
      <c r="AE85" s="188">
        <v>263</v>
      </c>
      <c r="AF85" s="187" t="s">
        <v>113</v>
      </c>
      <c r="AH85" s="189" t="s">
        <v>10</v>
      </c>
      <c r="AI85" s="190">
        <v>42</v>
      </c>
      <c r="AJ85" s="189" t="s">
        <v>121</v>
      </c>
    </row>
    <row r="86" spans="1:36" ht="21" customHeight="1" thickBot="1">
      <c r="A86" s="178" t="s">
        <v>353</v>
      </c>
      <c r="B86" s="202">
        <v>1470</v>
      </c>
      <c r="C86" s="164">
        <f t="shared" si="9"/>
        <v>486</v>
      </c>
      <c r="D86" s="307">
        <v>287</v>
      </c>
      <c r="E86" s="307">
        <v>199</v>
      </c>
      <c r="F86" s="164">
        <f t="shared" si="7"/>
        <v>330</v>
      </c>
      <c r="G86" s="307">
        <v>170</v>
      </c>
      <c r="H86" s="307">
        <v>160</v>
      </c>
      <c r="I86" s="350">
        <f t="shared" si="8"/>
        <v>2286</v>
      </c>
      <c r="K86" s="159" t="s">
        <v>10</v>
      </c>
      <c r="L86" s="160">
        <v>63</v>
      </c>
      <c r="M86" s="159" t="s">
        <v>263</v>
      </c>
      <c r="N86" s="159"/>
      <c r="O86" s="159" t="s">
        <v>13</v>
      </c>
      <c r="P86" s="160">
        <v>20</v>
      </c>
      <c r="Q86" s="159" t="s">
        <v>126</v>
      </c>
      <c r="W86" s="187" t="s">
        <v>13</v>
      </c>
      <c r="X86" s="188">
        <v>2</v>
      </c>
      <c r="Y86" s="187" t="s">
        <v>127</v>
      </c>
      <c r="AA86" s="187" t="s">
        <v>11</v>
      </c>
      <c r="AB86" s="188">
        <v>21</v>
      </c>
      <c r="AC86" s="187" t="s">
        <v>118</v>
      </c>
      <c r="AD86" s="187" t="s">
        <v>40</v>
      </c>
      <c r="AE86" s="188">
        <v>524</v>
      </c>
      <c r="AF86" s="187" t="s">
        <v>114</v>
      </c>
      <c r="AH86" s="189" t="s">
        <v>10</v>
      </c>
      <c r="AI86" s="190">
        <v>5</v>
      </c>
      <c r="AJ86" s="189" t="s">
        <v>122</v>
      </c>
    </row>
    <row r="87" spans="1:36" ht="21" customHeight="1" thickBot="1">
      <c r="A87" s="178" t="s">
        <v>354</v>
      </c>
      <c r="B87" s="202">
        <v>139</v>
      </c>
      <c r="C87" s="164">
        <f t="shared" si="9"/>
        <v>76</v>
      </c>
      <c r="D87" s="307">
        <v>24</v>
      </c>
      <c r="E87" s="307">
        <v>52</v>
      </c>
      <c r="F87" s="164">
        <f t="shared" si="7"/>
        <v>31</v>
      </c>
      <c r="G87" s="307">
        <v>14</v>
      </c>
      <c r="H87" s="307">
        <v>17</v>
      </c>
      <c r="I87" s="350">
        <f t="shared" si="8"/>
        <v>246</v>
      </c>
      <c r="K87" s="159" t="s">
        <v>10</v>
      </c>
      <c r="L87" s="160">
        <v>1058</v>
      </c>
      <c r="M87" s="159" t="s">
        <v>120</v>
      </c>
      <c r="N87" s="159"/>
      <c r="O87" s="159" t="s">
        <v>13</v>
      </c>
      <c r="P87" s="160">
        <v>3</v>
      </c>
      <c r="Q87" s="159" t="s">
        <v>127</v>
      </c>
      <c r="W87" s="187" t="s">
        <v>13</v>
      </c>
      <c r="X87" s="188">
        <v>33</v>
      </c>
      <c r="Y87" s="187" t="s">
        <v>128</v>
      </c>
      <c r="AA87" s="187" t="s">
        <v>11</v>
      </c>
      <c r="AB87" s="188">
        <v>78</v>
      </c>
      <c r="AC87" s="187" t="s">
        <v>119</v>
      </c>
      <c r="AD87" s="187" t="s">
        <v>40</v>
      </c>
      <c r="AE87" s="188">
        <v>100</v>
      </c>
      <c r="AF87" s="187" t="s">
        <v>115</v>
      </c>
      <c r="AH87" s="189" t="s">
        <v>10</v>
      </c>
      <c r="AI87" s="190">
        <v>12</v>
      </c>
      <c r="AJ87" s="189" t="s">
        <v>123</v>
      </c>
    </row>
    <row r="88" spans="1:36" ht="21" customHeight="1" thickBot="1">
      <c r="A88" s="178" t="s">
        <v>355</v>
      </c>
      <c r="B88" s="202">
        <v>263</v>
      </c>
      <c r="C88" s="164">
        <f t="shared" si="9"/>
        <v>118</v>
      </c>
      <c r="D88" s="307">
        <v>57</v>
      </c>
      <c r="E88" s="307">
        <v>61</v>
      </c>
      <c r="F88" s="164">
        <f t="shared" si="7"/>
        <v>50</v>
      </c>
      <c r="G88" s="307">
        <v>22</v>
      </c>
      <c r="H88" s="307">
        <v>28</v>
      </c>
      <c r="I88" s="350">
        <f t="shared" si="8"/>
        <v>431</v>
      </c>
      <c r="K88" s="159" t="s">
        <v>10</v>
      </c>
      <c r="L88" s="160">
        <v>48</v>
      </c>
      <c r="M88" s="159" t="s">
        <v>121</v>
      </c>
      <c r="N88" s="159"/>
      <c r="O88" s="159" t="s">
        <v>13</v>
      </c>
      <c r="P88" s="160">
        <v>33</v>
      </c>
      <c r="Q88" s="159" t="s">
        <v>128</v>
      </c>
      <c r="W88" s="187" t="s">
        <v>13</v>
      </c>
      <c r="X88" s="188">
        <v>339</v>
      </c>
      <c r="Y88" s="187" t="s">
        <v>129</v>
      </c>
      <c r="AA88" s="187" t="s">
        <v>11</v>
      </c>
      <c r="AB88" s="188">
        <v>44</v>
      </c>
      <c r="AC88" s="187" t="s">
        <v>263</v>
      </c>
      <c r="AD88" s="187" t="s">
        <v>40</v>
      </c>
      <c r="AE88" s="188">
        <v>136</v>
      </c>
      <c r="AF88" s="187" t="s">
        <v>116</v>
      </c>
      <c r="AH88" s="189" t="s">
        <v>10</v>
      </c>
      <c r="AI88" s="190">
        <v>124</v>
      </c>
      <c r="AJ88" s="189" t="s">
        <v>124</v>
      </c>
    </row>
    <row r="89" spans="1:36" ht="21" customHeight="1" thickBot="1">
      <c r="A89" s="178" t="s">
        <v>356</v>
      </c>
      <c r="B89" s="202">
        <v>524</v>
      </c>
      <c r="C89" s="164">
        <f t="shared" si="9"/>
        <v>232</v>
      </c>
      <c r="D89" s="307">
        <v>108</v>
      </c>
      <c r="E89" s="307">
        <v>124</v>
      </c>
      <c r="F89" s="164">
        <f t="shared" si="7"/>
        <v>133</v>
      </c>
      <c r="G89" s="307">
        <v>70</v>
      </c>
      <c r="H89" s="307">
        <v>63</v>
      </c>
      <c r="I89" s="350">
        <f t="shared" si="8"/>
        <v>889</v>
      </c>
      <c r="K89" s="159" t="s">
        <v>10</v>
      </c>
      <c r="L89" s="160">
        <v>4</v>
      </c>
      <c r="M89" s="159" t="s">
        <v>122</v>
      </c>
      <c r="N89" s="159"/>
      <c r="O89" s="159" t="s">
        <v>13</v>
      </c>
      <c r="P89" s="160">
        <v>326</v>
      </c>
      <c r="Q89" s="159" t="s">
        <v>129</v>
      </c>
      <c r="W89" s="187" t="s">
        <v>13</v>
      </c>
      <c r="X89" s="188">
        <v>2</v>
      </c>
      <c r="Y89" s="187" t="s">
        <v>207</v>
      </c>
      <c r="AA89" s="187" t="s">
        <v>11</v>
      </c>
      <c r="AB89" s="188">
        <v>1809</v>
      </c>
      <c r="AC89" s="187" t="s">
        <v>120</v>
      </c>
      <c r="AD89" s="187" t="s">
        <v>40</v>
      </c>
      <c r="AE89" s="188">
        <v>102</v>
      </c>
      <c r="AF89" s="187" t="s">
        <v>117</v>
      </c>
      <c r="AH89" s="189" t="s">
        <v>10</v>
      </c>
      <c r="AI89" s="190">
        <v>17</v>
      </c>
      <c r="AJ89" s="189" t="s">
        <v>125</v>
      </c>
    </row>
    <row r="90" spans="1:36" ht="21" customHeight="1" thickBot="1">
      <c r="A90" s="178" t="s">
        <v>357</v>
      </c>
      <c r="B90" s="202">
        <v>100</v>
      </c>
      <c r="C90" s="164">
        <f t="shared" si="9"/>
        <v>73</v>
      </c>
      <c r="D90" s="307">
        <v>29</v>
      </c>
      <c r="E90" s="307">
        <v>44</v>
      </c>
      <c r="F90" s="164">
        <f t="shared" si="7"/>
        <v>22</v>
      </c>
      <c r="G90" s="307">
        <v>8</v>
      </c>
      <c r="H90" s="307">
        <v>14</v>
      </c>
      <c r="I90" s="350">
        <f t="shared" si="8"/>
        <v>195</v>
      </c>
      <c r="K90" s="159" t="s">
        <v>10</v>
      </c>
      <c r="L90" s="160">
        <v>11</v>
      </c>
      <c r="M90" s="159" t="s">
        <v>123</v>
      </c>
      <c r="N90" s="159"/>
      <c r="O90" s="159" t="s">
        <v>13</v>
      </c>
      <c r="P90" s="160">
        <v>2</v>
      </c>
      <c r="Q90" s="159" t="s">
        <v>207</v>
      </c>
      <c r="W90" s="187" t="s">
        <v>13</v>
      </c>
      <c r="X90" s="188">
        <v>12</v>
      </c>
      <c r="Y90" s="187" t="s">
        <v>130</v>
      </c>
      <c r="AA90" s="187" t="s">
        <v>11</v>
      </c>
      <c r="AB90" s="188">
        <v>16</v>
      </c>
      <c r="AC90" s="187" t="s">
        <v>121</v>
      </c>
      <c r="AD90" s="187" t="s">
        <v>40</v>
      </c>
      <c r="AE90" s="188">
        <v>16</v>
      </c>
      <c r="AF90" s="187" t="s">
        <v>205</v>
      </c>
      <c r="AH90" s="189" t="s">
        <v>10</v>
      </c>
      <c r="AI90" s="190">
        <v>24</v>
      </c>
      <c r="AJ90" s="189" t="s">
        <v>126</v>
      </c>
    </row>
    <row r="91" spans="1:36" ht="21" customHeight="1" thickBot="1">
      <c r="A91" s="178" t="s">
        <v>358</v>
      </c>
      <c r="B91" s="202">
        <v>136</v>
      </c>
      <c r="C91" s="164">
        <f t="shared" si="9"/>
        <v>103</v>
      </c>
      <c r="D91" s="307">
        <v>61</v>
      </c>
      <c r="E91" s="307">
        <v>42</v>
      </c>
      <c r="F91" s="164">
        <f t="shared" si="7"/>
        <v>33</v>
      </c>
      <c r="G91" s="307">
        <v>10</v>
      </c>
      <c r="H91" s="307">
        <v>23</v>
      </c>
      <c r="I91" s="350">
        <f t="shared" si="8"/>
        <v>272</v>
      </c>
      <c r="K91" s="159" t="s">
        <v>10</v>
      </c>
      <c r="L91" s="160">
        <v>119</v>
      </c>
      <c r="M91" s="159" t="s">
        <v>124</v>
      </c>
      <c r="N91" s="159"/>
      <c r="O91" s="159" t="s">
        <v>13</v>
      </c>
      <c r="P91" s="160">
        <v>12</v>
      </c>
      <c r="Q91" s="159" t="s">
        <v>130</v>
      </c>
      <c r="W91" s="187" t="s">
        <v>13</v>
      </c>
      <c r="X91" s="188">
        <v>4</v>
      </c>
      <c r="Y91" s="187" t="s">
        <v>131</v>
      </c>
      <c r="AA91" s="187" t="s">
        <v>11</v>
      </c>
      <c r="AB91" s="188">
        <v>7</v>
      </c>
      <c r="AC91" s="187" t="s">
        <v>122</v>
      </c>
      <c r="AD91" s="187" t="s">
        <v>40</v>
      </c>
      <c r="AE91" s="188">
        <v>100</v>
      </c>
      <c r="AF91" s="187" t="s">
        <v>118</v>
      </c>
      <c r="AH91" s="189" t="s">
        <v>10</v>
      </c>
      <c r="AI91" s="190">
        <v>2</v>
      </c>
      <c r="AJ91" s="189" t="s">
        <v>206</v>
      </c>
    </row>
    <row r="92" spans="1:36" ht="21" customHeight="1" thickBot="1">
      <c r="A92" s="178" t="s">
        <v>359</v>
      </c>
      <c r="B92" s="202">
        <v>102</v>
      </c>
      <c r="C92" s="164">
        <f t="shared" si="9"/>
        <v>47</v>
      </c>
      <c r="D92" s="357">
        <v>21</v>
      </c>
      <c r="E92" s="307">
        <v>26</v>
      </c>
      <c r="F92" s="164">
        <f t="shared" si="7"/>
        <v>19</v>
      </c>
      <c r="G92" s="307">
        <v>14</v>
      </c>
      <c r="H92" s="307">
        <v>5</v>
      </c>
      <c r="I92" s="350">
        <f t="shared" si="8"/>
        <v>168</v>
      </c>
      <c r="K92" s="159" t="s">
        <v>10</v>
      </c>
      <c r="L92" s="160">
        <v>15</v>
      </c>
      <c r="M92" s="159" t="s">
        <v>125</v>
      </c>
      <c r="N92" s="159"/>
      <c r="O92" s="159" t="s">
        <v>13</v>
      </c>
      <c r="P92" s="160">
        <v>4</v>
      </c>
      <c r="Q92" s="159" t="s">
        <v>131</v>
      </c>
      <c r="W92" s="187" t="s">
        <v>13</v>
      </c>
      <c r="X92" s="188">
        <v>5</v>
      </c>
      <c r="Y92" s="187" t="s">
        <v>132</v>
      </c>
      <c r="AA92" s="187" t="s">
        <v>11</v>
      </c>
      <c r="AB92" s="188">
        <v>6</v>
      </c>
      <c r="AC92" s="187" t="s">
        <v>123</v>
      </c>
      <c r="AD92" s="187" t="s">
        <v>40</v>
      </c>
      <c r="AE92" s="188">
        <v>190</v>
      </c>
      <c r="AF92" s="187" t="s">
        <v>119</v>
      </c>
      <c r="AH92" s="189" t="s">
        <v>10</v>
      </c>
      <c r="AI92" s="190">
        <v>8</v>
      </c>
      <c r="AJ92" s="189" t="s">
        <v>127</v>
      </c>
    </row>
    <row r="93" spans="1:36" ht="21" customHeight="1" thickBot="1">
      <c r="A93" s="178" t="s">
        <v>360</v>
      </c>
      <c r="B93" s="202">
        <v>16</v>
      </c>
      <c r="C93" s="164">
        <f t="shared" si="9"/>
        <v>4</v>
      </c>
      <c r="D93" s="307">
        <v>0</v>
      </c>
      <c r="E93" s="307">
        <v>4</v>
      </c>
      <c r="F93" s="164">
        <f t="shared" si="7"/>
        <v>1</v>
      </c>
      <c r="G93" s="70">
        <v>0</v>
      </c>
      <c r="H93" s="307">
        <v>1</v>
      </c>
      <c r="I93" s="350">
        <f t="shared" si="8"/>
        <v>21</v>
      </c>
      <c r="K93" s="159" t="s">
        <v>10</v>
      </c>
      <c r="L93" s="160">
        <v>27</v>
      </c>
      <c r="M93" s="159" t="s">
        <v>126</v>
      </c>
      <c r="N93" s="159"/>
      <c r="O93" s="159" t="s">
        <v>13</v>
      </c>
      <c r="P93" s="160">
        <v>5</v>
      </c>
      <c r="Q93" s="159" t="s">
        <v>132</v>
      </c>
      <c r="W93" s="187" t="s">
        <v>13</v>
      </c>
      <c r="X93" s="188">
        <v>2</v>
      </c>
      <c r="Y93" s="187" t="s">
        <v>265</v>
      </c>
      <c r="AA93" s="187" t="s">
        <v>11</v>
      </c>
      <c r="AB93" s="188">
        <v>172</v>
      </c>
      <c r="AC93" s="187" t="s">
        <v>124</v>
      </c>
      <c r="AD93" s="187" t="s">
        <v>40</v>
      </c>
      <c r="AE93" s="188">
        <v>218</v>
      </c>
      <c r="AF93" s="187" t="s">
        <v>263</v>
      </c>
      <c r="AH93" s="189" t="s">
        <v>10</v>
      </c>
      <c r="AI93" s="190">
        <v>71</v>
      </c>
      <c r="AJ93" s="189" t="s">
        <v>128</v>
      </c>
    </row>
    <row r="94" spans="1:36" ht="21" customHeight="1" thickBot="1">
      <c r="A94" s="178" t="s">
        <v>361</v>
      </c>
      <c r="B94" s="202">
        <v>100</v>
      </c>
      <c r="C94" s="164">
        <f t="shared" si="9"/>
        <v>39</v>
      </c>
      <c r="D94" s="357">
        <v>18</v>
      </c>
      <c r="E94" s="307">
        <v>21</v>
      </c>
      <c r="F94" s="164">
        <f t="shared" si="7"/>
        <v>19</v>
      </c>
      <c r="G94" s="307">
        <v>6</v>
      </c>
      <c r="H94" s="307">
        <v>13</v>
      </c>
      <c r="I94" s="350">
        <f t="shared" si="8"/>
        <v>158</v>
      </c>
      <c r="K94" s="159" t="s">
        <v>10</v>
      </c>
      <c r="L94" s="160">
        <v>2</v>
      </c>
      <c r="M94" s="159" t="s">
        <v>206</v>
      </c>
      <c r="N94" s="159"/>
      <c r="O94" s="159" t="s">
        <v>13</v>
      </c>
      <c r="P94" s="160">
        <v>2</v>
      </c>
      <c r="Q94" s="159" t="s">
        <v>265</v>
      </c>
      <c r="W94" s="187" t="s">
        <v>13</v>
      </c>
      <c r="X94" s="188">
        <v>1</v>
      </c>
      <c r="Y94" s="187" t="s">
        <v>209</v>
      </c>
      <c r="AA94" s="187" t="s">
        <v>11</v>
      </c>
      <c r="AB94" s="188">
        <v>1</v>
      </c>
      <c r="AC94" s="187" t="s">
        <v>264</v>
      </c>
      <c r="AD94" s="187" t="s">
        <v>40</v>
      </c>
      <c r="AE94" s="188">
        <v>6294</v>
      </c>
      <c r="AF94" s="187" t="s">
        <v>120</v>
      </c>
      <c r="AH94" s="189" t="s">
        <v>10</v>
      </c>
      <c r="AI94" s="190">
        <v>785</v>
      </c>
      <c r="AJ94" s="189" t="s">
        <v>129</v>
      </c>
    </row>
    <row r="95" spans="1:36" ht="21" customHeight="1" thickBot="1">
      <c r="A95" s="178" t="s">
        <v>362</v>
      </c>
      <c r="B95" s="202">
        <v>190</v>
      </c>
      <c r="C95" s="164">
        <f t="shared" si="9"/>
        <v>112</v>
      </c>
      <c r="D95" s="357">
        <v>34</v>
      </c>
      <c r="E95" s="307">
        <v>78</v>
      </c>
      <c r="F95" s="164">
        <f t="shared" si="7"/>
        <v>53</v>
      </c>
      <c r="G95" s="307">
        <v>25</v>
      </c>
      <c r="H95" s="307">
        <v>28</v>
      </c>
      <c r="I95" s="350">
        <f t="shared" si="8"/>
        <v>355</v>
      </c>
      <c r="K95" s="159" t="s">
        <v>10</v>
      </c>
      <c r="L95" s="160">
        <v>8</v>
      </c>
      <c r="M95" s="159" t="s">
        <v>127</v>
      </c>
      <c r="N95" s="159"/>
      <c r="O95" s="159" t="s">
        <v>13</v>
      </c>
      <c r="P95" s="160">
        <v>1</v>
      </c>
      <c r="Q95" s="159" t="s">
        <v>209</v>
      </c>
      <c r="W95" s="187" t="s">
        <v>13</v>
      </c>
      <c r="X95" s="188">
        <v>121</v>
      </c>
      <c r="Y95" s="187" t="s">
        <v>133</v>
      </c>
      <c r="AA95" s="187" t="s">
        <v>11</v>
      </c>
      <c r="AB95" s="188">
        <v>9</v>
      </c>
      <c r="AC95" s="187" t="s">
        <v>125</v>
      </c>
      <c r="AD95" s="187" t="s">
        <v>40</v>
      </c>
      <c r="AE95" s="188">
        <v>54</v>
      </c>
      <c r="AF95" s="187" t="s">
        <v>121</v>
      </c>
      <c r="AH95" s="189" t="s">
        <v>10</v>
      </c>
      <c r="AI95" s="190">
        <v>1</v>
      </c>
      <c r="AJ95" s="189" t="s">
        <v>207</v>
      </c>
    </row>
    <row r="96" spans="1:36" ht="21" customHeight="1" thickBot="1">
      <c r="A96" s="178" t="s">
        <v>363</v>
      </c>
      <c r="B96" s="202">
        <v>218</v>
      </c>
      <c r="C96" s="164">
        <f t="shared" si="9"/>
        <v>110</v>
      </c>
      <c r="D96" s="357">
        <v>66</v>
      </c>
      <c r="E96" s="307">
        <v>44</v>
      </c>
      <c r="F96" s="164">
        <f t="shared" si="7"/>
        <v>43</v>
      </c>
      <c r="G96" s="307">
        <v>24</v>
      </c>
      <c r="H96" s="307">
        <v>19</v>
      </c>
      <c r="I96" s="350">
        <f t="shared" si="8"/>
        <v>371</v>
      </c>
      <c r="K96" s="159" t="s">
        <v>10</v>
      </c>
      <c r="L96" s="160">
        <v>59</v>
      </c>
      <c r="M96" s="159" t="s">
        <v>128</v>
      </c>
      <c r="N96" s="159"/>
      <c r="O96" s="159" t="s">
        <v>13</v>
      </c>
      <c r="P96" s="160">
        <v>114</v>
      </c>
      <c r="Q96" s="159" t="s">
        <v>133</v>
      </c>
      <c r="W96" s="187" t="s">
        <v>13</v>
      </c>
      <c r="X96" s="188">
        <v>189</v>
      </c>
      <c r="Y96" s="187" t="s">
        <v>134</v>
      </c>
      <c r="AA96" s="187" t="s">
        <v>11</v>
      </c>
      <c r="AB96" s="188">
        <v>23</v>
      </c>
      <c r="AC96" s="187" t="s">
        <v>126</v>
      </c>
      <c r="AD96" s="187" t="s">
        <v>40</v>
      </c>
      <c r="AE96" s="188">
        <v>28</v>
      </c>
      <c r="AF96" s="187" t="s">
        <v>122</v>
      </c>
      <c r="AH96" s="189" t="s">
        <v>10</v>
      </c>
      <c r="AI96" s="190">
        <v>28</v>
      </c>
      <c r="AJ96" s="189" t="s">
        <v>130</v>
      </c>
    </row>
    <row r="97" spans="1:36" ht="21" customHeight="1" thickBot="1">
      <c r="A97" s="178" t="s">
        <v>364</v>
      </c>
      <c r="B97" s="202">
        <v>6294</v>
      </c>
      <c r="C97" s="164">
        <f t="shared" si="9"/>
        <v>2890</v>
      </c>
      <c r="D97" s="357">
        <v>1081</v>
      </c>
      <c r="E97" s="307">
        <v>1809</v>
      </c>
      <c r="F97" s="164">
        <f t="shared" si="7"/>
        <v>1700</v>
      </c>
      <c r="G97" s="307">
        <v>780</v>
      </c>
      <c r="H97" s="307">
        <v>920</v>
      </c>
      <c r="I97" s="350">
        <f t="shared" si="8"/>
        <v>10884</v>
      </c>
      <c r="K97" s="159" t="s">
        <v>10</v>
      </c>
      <c r="L97" s="160">
        <v>756</v>
      </c>
      <c r="M97" s="159" t="s">
        <v>129</v>
      </c>
      <c r="N97" s="159"/>
      <c r="O97" s="159" t="s">
        <v>13</v>
      </c>
      <c r="P97" s="160">
        <v>180</v>
      </c>
      <c r="Q97" s="159" t="s">
        <v>134</v>
      </c>
      <c r="W97" s="187" t="s">
        <v>13</v>
      </c>
      <c r="X97" s="188">
        <v>1</v>
      </c>
      <c r="Y97" s="187" t="s">
        <v>135</v>
      </c>
      <c r="AA97" s="187" t="s">
        <v>11</v>
      </c>
      <c r="AB97" s="188">
        <v>2</v>
      </c>
      <c r="AC97" s="187" t="s">
        <v>127</v>
      </c>
      <c r="AD97" s="187" t="s">
        <v>40</v>
      </c>
      <c r="AE97" s="188">
        <v>50</v>
      </c>
      <c r="AF97" s="187" t="s">
        <v>123</v>
      </c>
      <c r="AH97" s="189" t="s">
        <v>10</v>
      </c>
      <c r="AI97" s="190">
        <v>15</v>
      </c>
      <c r="AJ97" s="189" t="s">
        <v>131</v>
      </c>
    </row>
    <row r="98" spans="1:36" ht="21" customHeight="1" thickBot="1">
      <c r="A98" s="178" t="s">
        <v>365</v>
      </c>
      <c r="B98" s="202">
        <v>54</v>
      </c>
      <c r="C98" s="164">
        <f t="shared" si="9"/>
        <v>58</v>
      </c>
      <c r="D98" s="357">
        <v>42</v>
      </c>
      <c r="E98" s="307">
        <v>16</v>
      </c>
      <c r="F98" s="164">
        <f t="shared" si="7"/>
        <v>16</v>
      </c>
      <c r="G98" s="307">
        <v>5</v>
      </c>
      <c r="H98" s="307">
        <v>11</v>
      </c>
      <c r="I98" s="350">
        <f t="shared" si="8"/>
        <v>128</v>
      </c>
      <c r="K98" s="159" t="s">
        <v>10</v>
      </c>
      <c r="L98" s="160">
        <v>1</v>
      </c>
      <c r="M98" s="159" t="s">
        <v>207</v>
      </c>
      <c r="N98" s="159"/>
      <c r="O98" s="159" t="s">
        <v>13</v>
      </c>
      <c r="P98" s="160">
        <v>1</v>
      </c>
      <c r="Q98" s="159" t="s">
        <v>135</v>
      </c>
      <c r="W98" s="187" t="s">
        <v>13</v>
      </c>
      <c r="X98" s="188">
        <v>1</v>
      </c>
      <c r="Y98" s="187" t="s">
        <v>211</v>
      </c>
      <c r="AA98" s="187" t="s">
        <v>11</v>
      </c>
      <c r="AB98" s="188">
        <v>74</v>
      </c>
      <c r="AC98" s="187" t="s">
        <v>128</v>
      </c>
      <c r="AD98" s="187" t="s">
        <v>40</v>
      </c>
      <c r="AE98" s="188">
        <v>633</v>
      </c>
      <c r="AF98" s="187" t="s">
        <v>124</v>
      </c>
      <c r="AH98" s="189" t="s">
        <v>10</v>
      </c>
      <c r="AI98" s="190">
        <v>12</v>
      </c>
      <c r="AJ98" s="189" t="s">
        <v>132</v>
      </c>
    </row>
    <row r="99" spans="1:36" ht="21" customHeight="1" thickBot="1">
      <c r="A99" s="178" t="s">
        <v>366</v>
      </c>
      <c r="B99" s="202">
        <v>28</v>
      </c>
      <c r="C99" s="164">
        <f t="shared" si="9"/>
        <v>12</v>
      </c>
      <c r="D99" s="357">
        <v>5</v>
      </c>
      <c r="E99" s="307">
        <v>7</v>
      </c>
      <c r="F99" s="164">
        <f t="shared" si="7"/>
        <v>10</v>
      </c>
      <c r="G99" s="307">
        <v>8</v>
      </c>
      <c r="H99" s="307">
        <v>2</v>
      </c>
      <c r="I99" s="350">
        <f t="shared" si="8"/>
        <v>50</v>
      </c>
      <c r="K99" s="159" t="s">
        <v>10</v>
      </c>
      <c r="L99" s="160">
        <v>27</v>
      </c>
      <c r="M99" s="159" t="s">
        <v>130</v>
      </c>
      <c r="N99" s="159"/>
      <c r="O99" s="159" t="s">
        <v>13</v>
      </c>
      <c r="P99" s="160">
        <v>1</v>
      </c>
      <c r="Q99" s="159" t="s">
        <v>211</v>
      </c>
      <c r="W99" s="187" t="s">
        <v>13</v>
      </c>
      <c r="X99" s="188">
        <v>2</v>
      </c>
      <c r="Y99" s="187" t="s">
        <v>212</v>
      </c>
      <c r="AA99" s="187" t="s">
        <v>11</v>
      </c>
      <c r="AB99" s="188">
        <v>700</v>
      </c>
      <c r="AC99" s="187" t="s">
        <v>129</v>
      </c>
      <c r="AD99" s="187" t="s">
        <v>40</v>
      </c>
      <c r="AE99" s="188">
        <v>1</v>
      </c>
      <c r="AF99" s="187" t="s">
        <v>264</v>
      </c>
      <c r="AH99" s="189" t="s">
        <v>10</v>
      </c>
      <c r="AI99" s="190">
        <v>1</v>
      </c>
      <c r="AJ99" s="189" t="s">
        <v>208</v>
      </c>
    </row>
    <row r="100" spans="1:36" ht="21" customHeight="1" thickBot="1">
      <c r="A100" s="178" t="s">
        <v>367</v>
      </c>
      <c r="B100" s="202">
        <v>50</v>
      </c>
      <c r="C100" s="164">
        <f t="shared" si="9"/>
        <v>18</v>
      </c>
      <c r="D100" s="357">
        <v>12</v>
      </c>
      <c r="E100" s="307">
        <v>6</v>
      </c>
      <c r="F100" s="164">
        <f t="shared" si="7"/>
        <v>10</v>
      </c>
      <c r="G100" s="307">
        <v>6</v>
      </c>
      <c r="H100" s="307">
        <v>4</v>
      </c>
      <c r="I100" s="350">
        <f t="shared" si="8"/>
        <v>78</v>
      </c>
      <c r="K100" s="159" t="s">
        <v>10</v>
      </c>
      <c r="L100" s="160">
        <v>12</v>
      </c>
      <c r="M100" s="159" t="s">
        <v>131</v>
      </c>
      <c r="N100" s="159"/>
      <c r="O100" s="159" t="s">
        <v>13</v>
      </c>
      <c r="P100" s="160">
        <v>2</v>
      </c>
      <c r="Q100" s="159" t="s">
        <v>212</v>
      </c>
      <c r="W100" s="187" t="s">
        <v>13</v>
      </c>
      <c r="X100" s="188">
        <v>3</v>
      </c>
      <c r="Y100" s="187" t="s">
        <v>136</v>
      </c>
      <c r="AA100" s="187" t="s">
        <v>11</v>
      </c>
      <c r="AB100" s="188">
        <v>1</v>
      </c>
      <c r="AC100" s="187" t="s">
        <v>207</v>
      </c>
      <c r="AD100" s="187" t="s">
        <v>40</v>
      </c>
      <c r="AE100" s="188">
        <v>59</v>
      </c>
      <c r="AF100" s="187" t="s">
        <v>125</v>
      </c>
      <c r="AH100" s="189" t="s">
        <v>10</v>
      </c>
      <c r="AI100" s="190">
        <v>2</v>
      </c>
      <c r="AJ100" s="189" t="s">
        <v>209</v>
      </c>
    </row>
    <row r="101" spans="1:36" ht="21" customHeight="1" thickBot="1">
      <c r="A101" s="178" t="s">
        <v>368</v>
      </c>
      <c r="B101" s="202">
        <v>633</v>
      </c>
      <c r="C101" s="164">
        <f t="shared" si="9"/>
        <v>296</v>
      </c>
      <c r="D101" s="357">
        <v>124</v>
      </c>
      <c r="E101" s="307">
        <v>172</v>
      </c>
      <c r="F101" s="164">
        <f t="shared" si="7"/>
        <v>122</v>
      </c>
      <c r="G101" s="307">
        <v>62</v>
      </c>
      <c r="H101" s="307">
        <v>60</v>
      </c>
      <c r="I101" s="350">
        <f t="shared" si="8"/>
        <v>1051</v>
      </c>
      <c r="K101" s="159" t="s">
        <v>10</v>
      </c>
      <c r="L101" s="160">
        <v>11</v>
      </c>
      <c r="M101" s="159" t="s">
        <v>132</v>
      </c>
      <c r="N101" s="159"/>
      <c r="O101" s="159" t="s">
        <v>13</v>
      </c>
      <c r="P101" s="160">
        <v>3</v>
      </c>
      <c r="Q101" s="159" t="s">
        <v>136</v>
      </c>
      <c r="W101" s="187" t="s">
        <v>13</v>
      </c>
      <c r="X101" s="188">
        <v>1</v>
      </c>
      <c r="Y101" s="187" t="s">
        <v>137</v>
      </c>
      <c r="AA101" s="187" t="s">
        <v>11</v>
      </c>
      <c r="AB101" s="188">
        <v>36</v>
      </c>
      <c r="AC101" s="187" t="s">
        <v>130</v>
      </c>
      <c r="AD101" s="187" t="s">
        <v>40</v>
      </c>
      <c r="AE101" s="188">
        <v>115</v>
      </c>
      <c r="AF101" s="187" t="s">
        <v>126</v>
      </c>
      <c r="AH101" s="189" t="s">
        <v>10</v>
      </c>
      <c r="AI101" s="190">
        <v>206</v>
      </c>
      <c r="AJ101" s="189" t="s">
        <v>133</v>
      </c>
    </row>
    <row r="102" spans="1:36" ht="21" customHeight="1" thickBot="1">
      <c r="A102" s="178" t="s">
        <v>369</v>
      </c>
      <c r="B102" s="202">
        <v>1</v>
      </c>
      <c r="C102" s="164">
        <f t="shared" si="9"/>
        <v>1</v>
      </c>
      <c r="D102" s="307">
        <v>0</v>
      </c>
      <c r="E102" s="307">
        <v>1</v>
      </c>
      <c r="F102" s="164">
        <f t="shared" si="7"/>
        <v>0</v>
      </c>
      <c r="G102" s="70">
        <v>0</v>
      </c>
      <c r="H102" s="352">
        <v>0</v>
      </c>
      <c r="I102" s="350">
        <f t="shared" si="8"/>
        <v>2</v>
      </c>
      <c r="K102" s="159" t="s">
        <v>10</v>
      </c>
      <c r="L102" s="160">
        <v>2</v>
      </c>
      <c r="M102" s="159" t="s">
        <v>208</v>
      </c>
      <c r="N102" s="159"/>
      <c r="O102" s="159" t="s">
        <v>13</v>
      </c>
      <c r="P102" s="160">
        <v>1</v>
      </c>
      <c r="Q102" s="159" t="s">
        <v>137</v>
      </c>
      <c r="W102" s="187" t="s">
        <v>13</v>
      </c>
      <c r="X102" s="188">
        <v>1</v>
      </c>
      <c r="Y102" s="187" t="s">
        <v>249</v>
      </c>
      <c r="AA102" s="187" t="s">
        <v>11</v>
      </c>
      <c r="AB102" s="188">
        <v>22</v>
      </c>
      <c r="AC102" s="187" t="s">
        <v>131</v>
      </c>
      <c r="AD102" s="187" t="s">
        <v>40</v>
      </c>
      <c r="AE102" s="188">
        <v>2</v>
      </c>
      <c r="AF102" s="187" t="s">
        <v>206</v>
      </c>
      <c r="AH102" s="189" t="s">
        <v>10</v>
      </c>
      <c r="AI102" s="190">
        <v>357</v>
      </c>
      <c r="AJ102" s="189" t="s">
        <v>134</v>
      </c>
    </row>
    <row r="103" spans="1:36" ht="21" customHeight="1" thickBot="1">
      <c r="A103" s="178" t="s">
        <v>370</v>
      </c>
      <c r="B103" s="202">
        <v>59</v>
      </c>
      <c r="C103" s="164">
        <f t="shared" si="9"/>
        <v>26</v>
      </c>
      <c r="D103" s="357">
        <v>17</v>
      </c>
      <c r="E103" s="307">
        <v>9</v>
      </c>
      <c r="F103" s="164">
        <f t="shared" si="7"/>
        <v>13</v>
      </c>
      <c r="G103" s="307">
        <v>3</v>
      </c>
      <c r="H103" s="307">
        <v>10</v>
      </c>
      <c r="I103" s="350">
        <f t="shared" si="8"/>
        <v>98</v>
      </c>
      <c r="K103" s="159" t="s">
        <v>10</v>
      </c>
      <c r="L103" s="160">
        <v>2</v>
      </c>
      <c r="M103" s="159" t="s">
        <v>209</v>
      </c>
      <c r="N103" s="159"/>
      <c r="O103" s="159" t="s">
        <v>13</v>
      </c>
      <c r="P103" s="160">
        <v>1</v>
      </c>
      <c r="Q103" s="159" t="s">
        <v>249</v>
      </c>
      <c r="W103" s="187" t="s">
        <v>13</v>
      </c>
      <c r="X103" s="188">
        <v>1</v>
      </c>
      <c r="Y103" s="187" t="s">
        <v>138</v>
      </c>
      <c r="AA103" s="187" t="s">
        <v>11</v>
      </c>
      <c r="AB103" s="188">
        <v>13</v>
      </c>
      <c r="AC103" s="187" t="s">
        <v>132</v>
      </c>
      <c r="AD103" s="187" t="s">
        <v>40</v>
      </c>
      <c r="AE103" s="188">
        <v>45</v>
      </c>
      <c r="AF103" s="187" t="s">
        <v>127</v>
      </c>
      <c r="AH103" s="189" t="s">
        <v>10</v>
      </c>
      <c r="AI103" s="190">
        <v>3</v>
      </c>
      <c r="AJ103" s="189" t="s">
        <v>135</v>
      </c>
    </row>
    <row r="104" spans="1:36" ht="21" customHeight="1" thickBot="1">
      <c r="A104" s="178" t="s">
        <v>371</v>
      </c>
      <c r="B104" s="202">
        <v>115</v>
      </c>
      <c r="C104" s="164">
        <f t="shared" si="9"/>
        <v>47</v>
      </c>
      <c r="D104" s="357">
        <v>24</v>
      </c>
      <c r="E104" s="307">
        <v>23</v>
      </c>
      <c r="F104" s="164">
        <f t="shared" si="7"/>
        <v>40</v>
      </c>
      <c r="G104" s="307">
        <v>20</v>
      </c>
      <c r="H104" s="307">
        <v>20</v>
      </c>
      <c r="I104" s="350">
        <f t="shared" si="8"/>
        <v>202</v>
      </c>
      <c r="K104" s="159" t="s">
        <v>10</v>
      </c>
      <c r="L104" s="160">
        <v>193</v>
      </c>
      <c r="M104" s="159" t="s">
        <v>133</v>
      </c>
      <c r="N104" s="159"/>
      <c r="O104" s="159" t="s">
        <v>13</v>
      </c>
      <c r="P104" s="160">
        <v>1</v>
      </c>
      <c r="Q104" s="159" t="s">
        <v>138</v>
      </c>
      <c r="W104" s="187" t="s">
        <v>13</v>
      </c>
      <c r="X104" s="188">
        <v>127</v>
      </c>
      <c r="Y104" s="187" t="s">
        <v>139</v>
      </c>
      <c r="AA104" s="187" t="s">
        <v>11</v>
      </c>
      <c r="AB104" s="188">
        <v>4</v>
      </c>
      <c r="AC104" s="187" t="s">
        <v>208</v>
      </c>
      <c r="AD104" s="187" t="s">
        <v>40</v>
      </c>
      <c r="AE104" s="188">
        <v>288</v>
      </c>
      <c r="AF104" s="187" t="s">
        <v>128</v>
      </c>
      <c r="AH104" s="189" t="s">
        <v>10</v>
      </c>
      <c r="AI104" s="190">
        <v>1</v>
      </c>
      <c r="AJ104" s="189" t="s">
        <v>211</v>
      </c>
    </row>
    <row r="105" spans="1:36" ht="21" customHeight="1" thickBot="1">
      <c r="A105" s="178" t="s">
        <v>372</v>
      </c>
      <c r="B105" s="202">
        <v>2</v>
      </c>
      <c r="C105" s="164">
        <f t="shared" si="9"/>
        <v>2</v>
      </c>
      <c r="D105" s="357">
        <v>2</v>
      </c>
      <c r="E105" s="357">
        <v>0</v>
      </c>
      <c r="F105" s="164">
        <f t="shared" si="7"/>
        <v>0</v>
      </c>
      <c r="G105" s="357">
        <v>0</v>
      </c>
      <c r="H105" s="357">
        <v>0</v>
      </c>
      <c r="I105" s="350">
        <f t="shared" si="8"/>
        <v>4</v>
      </c>
      <c r="K105" s="159" t="s">
        <v>10</v>
      </c>
      <c r="L105" s="160">
        <v>361</v>
      </c>
      <c r="M105" s="159" t="s">
        <v>134</v>
      </c>
      <c r="N105" s="159"/>
      <c r="O105" s="159" t="s">
        <v>13</v>
      </c>
      <c r="P105" s="160">
        <v>118</v>
      </c>
      <c r="Q105" s="159" t="s">
        <v>139</v>
      </c>
      <c r="W105" s="187" t="s">
        <v>13</v>
      </c>
      <c r="X105" s="188">
        <v>12</v>
      </c>
      <c r="Y105" s="187" t="s">
        <v>140</v>
      </c>
      <c r="AA105" s="187" t="s">
        <v>11</v>
      </c>
      <c r="AB105" s="188">
        <v>1</v>
      </c>
      <c r="AC105" s="187" t="s">
        <v>265</v>
      </c>
      <c r="AD105" s="187" t="s">
        <v>40</v>
      </c>
      <c r="AE105" s="188">
        <v>2775</v>
      </c>
      <c r="AF105" s="187" t="s">
        <v>129</v>
      </c>
      <c r="AH105" s="189" t="s">
        <v>10</v>
      </c>
      <c r="AI105" s="190">
        <v>10</v>
      </c>
      <c r="AJ105" s="189" t="s">
        <v>136</v>
      </c>
    </row>
    <row r="106" spans="1:36" ht="21" customHeight="1" thickBot="1">
      <c r="A106" s="178" t="s">
        <v>373</v>
      </c>
      <c r="B106" s="202">
        <v>45</v>
      </c>
      <c r="C106" s="164">
        <f t="shared" si="9"/>
        <v>10</v>
      </c>
      <c r="D106" s="357">
        <v>8</v>
      </c>
      <c r="E106" s="307">
        <v>2</v>
      </c>
      <c r="F106" s="164">
        <f t="shared" si="7"/>
        <v>8</v>
      </c>
      <c r="G106" s="307">
        <v>2</v>
      </c>
      <c r="H106" s="307">
        <v>6</v>
      </c>
      <c r="I106" s="350">
        <f t="shared" si="8"/>
        <v>63</v>
      </c>
      <c r="K106" s="159" t="s">
        <v>10</v>
      </c>
      <c r="L106" s="160">
        <v>2</v>
      </c>
      <c r="M106" s="159" t="s">
        <v>135</v>
      </c>
      <c r="N106" s="159"/>
      <c r="O106" s="159" t="s">
        <v>13</v>
      </c>
      <c r="P106" s="160">
        <v>12</v>
      </c>
      <c r="Q106" s="159" t="s">
        <v>140</v>
      </c>
      <c r="W106" s="187" t="s">
        <v>13</v>
      </c>
      <c r="X106" s="188">
        <v>2</v>
      </c>
      <c r="Y106" s="187" t="s">
        <v>214</v>
      </c>
      <c r="AA106" s="187" t="s">
        <v>11</v>
      </c>
      <c r="AB106" s="188">
        <v>192</v>
      </c>
      <c r="AC106" s="187" t="s">
        <v>133</v>
      </c>
      <c r="AD106" s="187" t="s">
        <v>40</v>
      </c>
      <c r="AE106" s="188">
        <v>14</v>
      </c>
      <c r="AF106" s="187" t="s">
        <v>207</v>
      </c>
      <c r="AH106" s="189" t="s">
        <v>10</v>
      </c>
      <c r="AI106" s="190">
        <v>11</v>
      </c>
      <c r="AJ106" s="189" t="s">
        <v>137</v>
      </c>
    </row>
    <row r="107" spans="1:36" ht="21" customHeight="1" thickBot="1">
      <c r="A107" s="178" t="s">
        <v>374</v>
      </c>
      <c r="B107" s="202">
        <v>288</v>
      </c>
      <c r="C107" s="164">
        <f t="shared" si="9"/>
        <v>145</v>
      </c>
      <c r="D107" s="357">
        <v>71</v>
      </c>
      <c r="E107" s="307">
        <v>74</v>
      </c>
      <c r="F107" s="164">
        <f t="shared" si="7"/>
        <v>65</v>
      </c>
      <c r="G107" s="307">
        <v>33</v>
      </c>
      <c r="H107" s="307">
        <v>32</v>
      </c>
      <c r="I107" s="350">
        <f t="shared" si="8"/>
        <v>498</v>
      </c>
      <c r="K107" s="159" t="s">
        <v>10</v>
      </c>
      <c r="L107" s="160">
        <v>1</v>
      </c>
      <c r="M107" s="159" t="s">
        <v>211</v>
      </c>
      <c r="N107" s="159"/>
      <c r="O107" s="159" t="s">
        <v>13</v>
      </c>
      <c r="P107" s="160">
        <v>2</v>
      </c>
      <c r="Q107" s="159" t="s">
        <v>214</v>
      </c>
      <c r="W107" s="187" t="s">
        <v>13</v>
      </c>
      <c r="X107" s="188">
        <v>157</v>
      </c>
      <c r="Y107" s="187" t="s">
        <v>141</v>
      </c>
      <c r="AA107" s="187" t="s">
        <v>11</v>
      </c>
      <c r="AB107" s="188">
        <v>224</v>
      </c>
      <c r="AC107" s="187" t="s">
        <v>134</v>
      </c>
      <c r="AD107" s="187" t="s">
        <v>40</v>
      </c>
      <c r="AE107" s="188">
        <v>90</v>
      </c>
      <c r="AF107" s="187" t="s">
        <v>130</v>
      </c>
      <c r="AH107" s="189" t="s">
        <v>10</v>
      </c>
      <c r="AI107" s="190">
        <v>2</v>
      </c>
      <c r="AJ107" s="189" t="s">
        <v>249</v>
      </c>
    </row>
    <row r="108" spans="1:36" ht="21" customHeight="1" thickBot="1">
      <c r="A108" s="178" t="s">
        <v>375</v>
      </c>
      <c r="B108" s="202">
        <v>2775</v>
      </c>
      <c r="C108" s="164">
        <f t="shared" si="9"/>
        <v>1485</v>
      </c>
      <c r="D108" s="357">
        <v>785</v>
      </c>
      <c r="E108" s="307">
        <v>700</v>
      </c>
      <c r="F108" s="164">
        <f t="shared" si="7"/>
        <v>714</v>
      </c>
      <c r="G108" s="307">
        <v>339</v>
      </c>
      <c r="H108" s="307">
        <v>375</v>
      </c>
      <c r="I108" s="351">
        <f t="shared" si="8"/>
        <v>4974</v>
      </c>
      <c r="K108" s="159" t="s">
        <v>10</v>
      </c>
      <c r="L108" s="160">
        <v>1</v>
      </c>
      <c r="M108" s="159" t="s">
        <v>212</v>
      </c>
      <c r="N108" s="159"/>
      <c r="O108" s="159" t="s">
        <v>13</v>
      </c>
      <c r="P108" s="160">
        <v>154</v>
      </c>
      <c r="Q108" s="159" t="s">
        <v>141</v>
      </c>
      <c r="W108" s="187" t="s">
        <v>13</v>
      </c>
      <c r="X108" s="188">
        <v>1</v>
      </c>
      <c r="Y108" s="187" t="s">
        <v>215</v>
      </c>
      <c r="AA108" s="187" t="s">
        <v>11</v>
      </c>
      <c r="AB108" s="188">
        <v>3</v>
      </c>
      <c r="AC108" s="187" t="s">
        <v>135</v>
      </c>
      <c r="AD108" s="187" t="s">
        <v>40</v>
      </c>
      <c r="AE108" s="188">
        <v>68</v>
      </c>
      <c r="AF108" s="187" t="s">
        <v>131</v>
      </c>
      <c r="AH108" s="189" t="s">
        <v>10</v>
      </c>
      <c r="AI108" s="190">
        <v>3</v>
      </c>
      <c r="AJ108" s="189" t="s">
        <v>138</v>
      </c>
    </row>
    <row r="109" spans="1:36" ht="21" customHeight="1" thickBot="1">
      <c r="A109" s="178" t="s">
        <v>376</v>
      </c>
      <c r="B109" s="202">
        <v>14</v>
      </c>
      <c r="C109" s="164">
        <f t="shared" si="9"/>
        <v>2</v>
      </c>
      <c r="D109" s="357">
        <v>1</v>
      </c>
      <c r="E109" s="307">
        <v>1</v>
      </c>
      <c r="F109" s="164">
        <f t="shared" si="7"/>
        <v>2</v>
      </c>
      <c r="G109" s="307">
        <v>2</v>
      </c>
      <c r="H109" s="307">
        <v>0</v>
      </c>
      <c r="I109" s="349">
        <f t="shared" si="8"/>
        <v>18</v>
      </c>
      <c r="K109" s="159" t="s">
        <v>10</v>
      </c>
      <c r="L109" s="160">
        <v>8</v>
      </c>
      <c r="M109" s="159" t="s">
        <v>136</v>
      </c>
      <c r="N109" s="159"/>
      <c r="O109" s="159" t="s">
        <v>13</v>
      </c>
      <c r="P109" s="160">
        <v>1</v>
      </c>
      <c r="Q109" s="159" t="s">
        <v>215</v>
      </c>
      <c r="W109" s="187" t="s">
        <v>13</v>
      </c>
      <c r="X109" s="188">
        <v>14</v>
      </c>
      <c r="Y109" s="187" t="s">
        <v>142</v>
      </c>
      <c r="AA109" s="187" t="s">
        <v>11</v>
      </c>
      <c r="AB109" s="188">
        <v>2</v>
      </c>
      <c r="AC109" s="187" t="s">
        <v>212</v>
      </c>
      <c r="AD109" s="187" t="s">
        <v>40</v>
      </c>
      <c r="AE109" s="188">
        <v>91</v>
      </c>
      <c r="AF109" s="187" t="s">
        <v>132</v>
      </c>
      <c r="AH109" s="189" t="s">
        <v>10</v>
      </c>
      <c r="AI109" s="190">
        <v>339</v>
      </c>
      <c r="AJ109" s="189" t="s">
        <v>139</v>
      </c>
    </row>
    <row r="110" spans="1:36" ht="21" customHeight="1" thickBot="1">
      <c r="A110" s="178" t="s">
        <v>377</v>
      </c>
      <c r="B110" s="202">
        <v>90</v>
      </c>
      <c r="C110" s="164">
        <f t="shared" si="9"/>
        <v>64</v>
      </c>
      <c r="D110" s="357">
        <v>28</v>
      </c>
      <c r="E110" s="307">
        <v>36</v>
      </c>
      <c r="F110" s="164">
        <f t="shared" si="7"/>
        <v>29</v>
      </c>
      <c r="G110" s="307">
        <v>12</v>
      </c>
      <c r="H110" s="307">
        <v>17</v>
      </c>
      <c r="I110" s="350">
        <f t="shared" si="8"/>
        <v>183</v>
      </c>
      <c r="K110" s="159" t="s">
        <v>10</v>
      </c>
      <c r="L110" s="160">
        <v>10</v>
      </c>
      <c r="M110" s="159" t="s">
        <v>137</v>
      </c>
      <c r="N110" s="159"/>
      <c r="O110" s="159" t="s">
        <v>13</v>
      </c>
      <c r="P110" s="160">
        <v>12</v>
      </c>
      <c r="Q110" s="159" t="s">
        <v>142</v>
      </c>
      <c r="W110" s="187" t="s">
        <v>13</v>
      </c>
      <c r="X110" s="188">
        <v>143</v>
      </c>
      <c r="Y110" s="187" t="s">
        <v>143</v>
      </c>
      <c r="AA110" s="187" t="s">
        <v>11</v>
      </c>
      <c r="AB110" s="188">
        <v>1</v>
      </c>
      <c r="AC110" s="187" t="s">
        <v>136</v>
      </c>
      <c r="AD110" s="187" t="s">
        <v>40</v>
      </c>
      <c r="AE110" s="188">
        <v>18</v>
      </c>
      <c r="AF110" s="187" t="s">
        <v>208</v>
      </c>
      <c r="AH110" s="189" t="s">
        <v>10</v>
      </c>
      <c r="AI110" s="190">
        <v>40</v>
      </c>
      <c r="AJ110" s="189" t="s">
        <v>140</v>
      </c>
    </row>
    <row r="111" spans="1:36" ht="21" customHeight="1" thickBot="1">
      <c r="A111" s="178" t="s">
        <v>378</v>
      </c>
      <c r="B111" s="202">
        <v>68</v>
      </c>
      <c r="C111" s="164">
        <f t="shared" si="9"/>
        <v>37</v>
      </c>
      <c r="D111" s="357">
        <v>15</v>
      </c>
      <c r="E111" s="307">
        <v>22</v>
      </c>
      <c r="F111" s="164">
        <f t="shared" si="7"/>
        <v>14</v>
      </c>
      <c r="G111" s="307">
        <v>4</v>
      </c>
      <c r="H111" s="307">
        <v>10</v>
      </c>
      <c r="I111" s="350">
        <f t="shared" si="8"/>
        <v>119</v>
      </c>
      <c r="K111" s="159" t="s">
        <v>10</v>
      </c>
      <c r="L111" s="160">
        <v>2</v>
      </c>
      <c r="M111" s="159" t="s">
        <v>249</v>
      </c>
      <c r="N111" s="159"/>
      <c r="O111" s="159" t="s">
        <v>13</v>
      </c>
      <c r="P111" s="160">
        <v>141</v>
      </c>
      <c r="Q111" s="159" t="s">
        <v>143</v>
      </c>
      <c r="W111" s="187" t="s">
        <v>13</v>
      </c>
      <c r="X111" s="188">
        <v>42</v>
      </c>
      <c r="Y111" s="187" t="s">
        <v>144</v>
      </c>
      <c r="AA111" s="187" t="s">
        <v>11</v>
      </c>
      <c r="AB111" s="188">
        <v>10</v>
      </c>
      <c r="AC111" s="187" t="s">
        <v>137</v>
      </c>
      <c r="AD111" s="187" t="s">
        <v>40</v>
      </c>
      <c r="AE111" s="188">
        <v>2</v>
      </c>
      <c r="AF111" s="187" t="s">
        <v>265</v>
      </c>
      <c r="AH111" s="189" t="s">
        <v>10</v>
      </c>
      <c r="AI111" s="190">
        <v>1</v>
      </c>
      <c r="AJ111" s="189" t="s">
        <v>214</v>
      </c>
    </row>
    <row r="112" spans="1:36" ht="21" customHeight="1" thickBot="1">
      <c r="A112" s="178" t="s">
        <v>379</v>
      </c>
      <c r="B112" s="202">
        <v>91</v>
      </c>
      <c r="C112" s="164">
        <f t="shared" si="9"/>
        <v>25</v>
      </c>
      <c r="D112" s="357">
        <v>12</v>
      </c>
      <c r="E112" s="307">
        <v>13</v>
      </c>
      <c r="F112" s="164">
        <f t="shared" si="7"/>
        <v>10</v>
      </c>
      <c r="G112" s="307">
        <v>5</v>
      </c>
      <c r="H112" s="307">
        <v>5</v>
      </c>
      <c r="I112" s="350">
        <f t="shared" si="8"/>
        <v>126</v>
      </c>
      <c r="K112" s="159" t="s">
        <v>10</v>
      </c>
      <c r="L112" s="160">
        <v>3</v>
      </c>
      <c r="M112" s="159" t="s">
        <v>138</v>
      </c>
      <c r="N112" s="159"/>
      <c r="O112" s="159" t="s">
        <v>13</v>
      </c>
      <c r="P112" s="160">
        <v>42</v>
      </c>
      <c r="Q112" s="159" t="s">
        <v>144</v>
      </c>
      <c r="W112" s="187" t="s">
        <v>13</v>
      </c>
      <c r="X112" s="188">
        <v>39</v>
      </c>
      <c r="Y112" s="187" t="s">
        <v>145</v>
      </c>
      <c r="AA112" s="187" t="s">
        <v>11</v>
      </c>
      <c r="AB112" s="188">
        <v>1</v>
      </c>
      <c r="AC112" s="187" t="s">
        <v>249</v>
      </c>
      <c r="AD112" s="187" t="s">
        <v>40</v>
      </c>
      <c r="AE112" s="188">
        <v>2</v>
      </c>
      <c r="AF112" s="187" t="s">
        <v>209</v>
      </c>
      <c r="AH112" s="189" t="s">
        <v>10</v>
      </c>
      <c r="AI112" s="190">
        <v>349</v>
      </c>
      <c r="AJ112" s="189" t="s">
        <v>141</v>
      </c>
    </row>
    <row r="113" spans="1:36" ht="21" customHeight="1" thickBot="1">
      <c r="A113" s="178" t="s">
        <v>380</v>
      </c>
      <c r="B113" s="202">
        <v>18</v>
      </c>
      <c r="C113" s="164">
        <f t="shared" si="9"/>
        <v>5</v>
      </c>
      <c r="D113" s="357">
        <v>1</v>
      </c>
      <c r="E113" s="307">
        <v>4</v>
      </c>
      <c r="F113" s="164">
        <f t="shared" si="7"/>
        <v>1</v>
      </c>
      <c r="G113" s="307">
        <v>0</v>
      </c>
      <c r="H113" s="307">
        <v>1</v>
      </c>
      <c r="I113" s="350">
        <f t="shared" si="8"/>
        <v>24</v>
      </c>
      <c r="K113" s="159" t="s">
        <v>10</v>
      </c>
      <c r="L113" s="160">
        <v>307</v>
      </c>
      <c r="M113" s="159" t="s">
        <v>139</v>
      </c>
      <c r="N113" s="159"/>
      <c r="O113" s="159" t="s">
        <v>13</v>
      </c>
      <c r="P113" s="160">
        <v>34</v>
      </c>
      <c r="Q113" s="159" t="s">
        <v>145</v>
      </c>
      <c r="W113" s="187" t="s">
        <v>13</v>
      </c>
      <c r="X113" s="188">
        <v>18</v>
      </c>
      <c r="Y113" s="187" t="s">
        <v>146</v>
      </c>
      <c r="AA113" s="187" t="s">
        <v>11</v>
      </c>
      <c r="AB113" s="188">
        <v>4</v>
      </c>
      <c r="AC113" s="187" t="s">
        <v>138</v>
      </c>
      <c r="AD113" s="187" t="s">
        <v>40</v>
      </c>
      <c r="AE113" s="188">
        <v>843</v>
      </c>
      <c r="AF113" s="187" t="s">
        <v>133</v>
      </c>
      <c r="AH113" s="189" t="s">
        <v>10</v>
      </c>
      <c r="AI113" s="190">
        <v>1</v>
      </c>
      <c r="AJ113" s="189" t="s">
        <v>215</v>
      </c>
    </row>
    <row r="114" spans="1:36" ht="21" customHeight="1" thickBot="1">
      <c r="A114" s="178" t="s">
        <v>381</v>
      </c>
      <c r="B114" s="200">
        <v>2</v>
      </c>
      <c r="C114" s="164">
        <f t="shared" si="9"/>
        <v>2</v>
      </c>
      <c r="D114" s="357">
        <v>2</v>
      </c>
      <c r="E114" s="348">
        <v>0</v>
      </c>
      <c r="F114" s="164">
        <f t="shared" si="7"/>
        <v>1</v>
      </c>
      <c r="G114" s="307">
        <v>1</v>
      </c>
      <c r="H114" s="307">
        <v>0</v>
      </c>
      <c r="I114" s="350">
        <f t="shared" si="8"/>
        <v>5</v>
      </c>
      <c r="K114" s="159" t="s">
        <v>10</v>
      </c>
      <c r="L114" s="160">
        <v>41</v>
      </c>
      <c r="M114" s="159" t="s">
        <v>140</v>
      </c>
      <c r="N114" s="159"/>
      <c r="O114" s="159" t="s">
        <v>13</v>
      </c>
      <c r="P114" s="160">
        <v>18</v>
      </c>
      <c r="Q114" s="159" t="s">
        <v>146</v>
      </c>
      <c r="W114" s="187" t="s">
        <v>13</v>
      </c>
      <c r="X114" s="188">
        <v>208</v>
      </c>
      <c r="Y114" s="187" t="s">
        <v>147</v>
      </c>
      <c r="AA114" s="187" t="s">
        <v>11</v>
      </c>
      <c r="AB114" s="188">
        <v>260</v>
      </c>
      <c r="AC114" s="187" t="s">
        <v>139</v>
      </c>
      <c r="AD114" s="187" t="s">
        <v>40</v>
      </c>
      <c r="AE114" s="188">
        <v>1879</v>
      </c>
      <c r="AF114" s="187" t="s">
        <v>134</v>
      </c>
      <c r="AH114" s="189" t="s">
        <v>10</v>
      </c>
      <c r="AI114" s="190">
        <v>39</v>
      </c>
      <c r="AJ114" s="189" t="s">
        <v>142</v>
      </c>
    </row>
    <row r="115" spans="1:36" ht="21" customHeight="1" thickBot="1">
      <c r="A115" s="178" t="s">
        <v>382</v>
      </c>
      <c r="B115" s="200">
        <v>843</v>
      </c>
      <c r="C115" s="165">
        <f t="shared" si="9"/>
        <v>398</v>
      </c>
      <c r="D115" s="357">
        <v>206</v>
      </c>
      <c r="E115" s="352">
        <v>192</v>
      </c>
      <c r="F115" s="165">
        <f t="shared" si="7"/>
        <v>230</v>
      </c>
      <c r="G115" s="353">
        <v>121</v>
      </c>
      <c r="H115" s="352">
        <v>109</v>
      </c>
      <c r="I115" s="350">
        <f t="shared" si="8"/>
        <v>1471</v>
      </c>
      <c r="K115" s="159" t="s">
        <v>10</v>
      </c>
      <c r="L115" s="160">
        <v>1</v>
      </c>
      <c r="M115" s="159" t="s">
        <v>214</v>
      </c>
      <c r="N115" s="159"/>
      <c r="O115" s="159" t="s">
        <v>13</v>
      </c>
      <c r="P115" s="160">
        <v>206</v>
      </c>
      <c r="Q115" s="159" t="s">
        <v>147</v>
      </c>
      <c r="W115" s="187" t="s">
        <v>13</v>
      </c>
      <c r="X115" s="188">
        <v>2</v>
      </c>
      <c r="Y115" s="187" t="s">
        <v>148</v>
      </c>
      <c r="AA115" s="187" t="s">
        <v>11</v>
      </c>
      <c r="AB115" s="188">
        <v>1</v>
      </c>
      <c r="AC115" s="187" t="s">
        <v>213</v>
      </c>
      <c r="AD115" s="187" t="s">
        <v>40</v>
      </c>
      <c r="AE115" s="188">
        <v>10</v>
      </c>
      <c r="AF115" s="187" t="s">
        <v>135</v>
      </c>
      <c r="AH115" s="189" t="s">
        <v>10</v>
      </c>
      <c r="AI115" s="190">
        <v>188</v>
      </c>
      <c r="AJ115" s="189" t="s">
        <v>143</v>
      </c>
    </row>
    <row r="116" spans="1:36" ht="21" customHeight="1" thickBot="1">
      <c r="A116" s="178" t="s">
        <v>383</v>
      </c>
      <c r="B116" s="200">
        <v>2</v>
      </c>
      <c r="C116" s="164">
        <f t="shared" si="9"/>
        <v>1</v>
      </c>
      <c r="D116" s="307">
        <v>0</v>
      </c>
      <c r="E116" s="352">
        <v>1</v>
      </c>
      <c r="F116" s="164">
        <f t="shared" si="7"/>
        <v>2</v>
      </c>
      <c r="G116" s="70">
        <v>2</v>
      </c>
      <c r="H116" s="352">
        <v>0</v>
      </c>
      <c r="I116" s="350">
        <f t="shared" si="8"/>
        <v>5</v>
      </c>
      <c r="K116" s="159" t="s">
        <v>10</v>
      </c>
      <c r="L116" s="160">
        <v>331</v>
      </c>
      <c r="M116" s="159" t="s">
        <v>141</v>
      </c>
      <c r="N116" s="159"/>
      <c r="O116" s="159" t="s">
        <v>13</v>
      </c>
      <c r="P116" s="160">
        <v>3</v>
      </c>
      <c r="Q116" s="159" t="s">
        <v>148</v>
      </c>
      <c r="W116" s="187" t="s">
        <v>13</v>
      </c>
      <c r="X116" s="188">
        <v>3</v>
      </c>
      <c r="Y116" s="187" t="s">
        <v>149</v>
      </c>
      <c r="AA116" s="187" t="s">
        <v>11</v>
      </c>
      <c r="AB116" s="188">
        <v>31</v>
      </c>
      <c r="AC116" s="187" t="s">
        <v>140</v>
      </c>
      <c r="AD116" s="187" t="s">
        <v>40</v>
      </c>
      <c r="AE116" s="188">
        <v>3</v>
      </c>
      <c r="AF116" s="187" t="s">
        <v>210</v>
      </c>
      <c r="AH116" s="189" t="s">
        <v>10</v>
      </c>
      <c r="AI116" s="190">
        <v>82</v>
      </c>
      <c r="AJ116" s="189" t="s">
        <v>144</v>
      </c>
    </row>
    <row r="117" spans="1:36" ht="21" customHeight="1" thickBot="1">
      <c r="A117" s="178" t="s">
        <v>384</v>
      </c>
      <c r="B117" s="202">
        <v>1879</v>
      </c>
      <c r="C117" s="164">
        <f t="shared" si="9"/>
        <v>581</v>
      </c>
      <c r="D117" s="357">
        <v>357</v>
      </c>
      <c r="E117" s="307">
        <v>224</v>
      </c>
      <c r="F117" s="164">
        <f t="shared" si="7"/>
        <v>402</v>
      </c>
      <c r="G117" s="307">
        <v>189</v>
      </c>
      <c r="H117" s="307">
        <v>213</v>
      </c>
      <c r="I117" s="350">
        <f t="shared" si="8"/>
        <v>2862</v>
      </c>
      <c r="K117" s="159" t="s">
        <v>10</v>
      </c>
      <c r="L117" s="160">
        <v>1</v>
      </c>
      <c r="M117" s="159" t="s">
        <v>215</v>
      </c>
      <c r="N117" s="159"/>
      <c r="O117" s="159" t="s">
        <v>13</v>
      </c>
      <c r="P117" s="160">
        <v>3</v>
      </c>
      <c r="Q117" s="159" t="s">
        <v>149</v>
      </c>
      <c r="W117" s="187" t="s">
        <v>13</v>
      </c>
      <c r="X117" s="188">
        <v>3</v>
      </c>
      <c r="Y117" s="187" t="s">
        <v>150</v>
      </c>
      <c r="AA117" s="187" t="s">
        <v>11</v>
      </c>
      <c r="AB117" s="188">
        <v>336</v>
      </c>
      <c r="AC117" s="187" t="s">
        <v>141</v>
      </c>
      <c r="AD117" s="187" t="s">
        <v>40</v>
      </c>
      <c r="AE117" s="188">
        <v>1</v>
      </c>
      <c r="AF117" s="187" t="s">
        <v>211</v>
      </c>
      <c r="AH117" s="189" t="s">
        <v>10</v>
      </c>
      <c r="AI117" s="190">
        <v>107</v>
      </c>
      <c r="AJ117" s="189" t="s">
        <v>145</v>
      </c>
    </row>
    <row r="118" spans="1:36" ht="21" customHeight="1" thickBot="1">
      <c r="A118" s="178" t="s">
        <v>385</v>
      </c>
      <c r="B118" s="202">
        <v>10</v>
      </c>
      <c r="C118" s="164">
        <f t="shared" si="9"/>
        <v>6</v>
      </c>
      <c r="D118" s="357">
        <v>3</v>
      </c>
      <c r="E118" s="307">
        <v>3</v>
      </c>
      <c r="F118" s="164">
        <f t="shared" si="7"/>
        <v>2</v>
      </c>
      <c r="G118" s="307">
        <v>1</v>
      </c>
      <c r="H118" s="307">
        <v>1</v>
      </c>
      <c r="I118" s="350">
        <f t="shared" si="8"/>
        <v>18</v>
      </c>
      <c r="K118" s="159" t="s">
        <v>10</v>
      </c>
      <c r="L118" s="160">
        <v>35</v>
      </c>
      <c r="M118" s="159" t="s">
        <v>142</v>
      </c>
      <c r="N118" s="159"/>
      <c r="O118" s="159" t="s">
        <v>13</v>
      </c>
      <c r="P118" s="160">
        <v>3</v>
      </c>
      <c r="Q118" s="159" t="s">
        <v>150</v>
      </c>
      <c r="W118" s="187" t="s">
        <v>13</v>
      </c>
      <c r="X118" s="188">
        <v>7</v>
      </c>
      <c r="Y118" s="187" t="s">
        <v>151</v>
      </c>
      <c r="AA118" s="187" t="s">
        <v>11</v>
      </c>
      <c r="AB118" s="188">
        <v>1</v>
      </c>
      <c r="AC118" s="187" t="s">
        <v>215</v>
      </c>
      <c r="AD118" s="187" t="s">
        <v>40</v>
      </c>
      <c r="AE118" s="188">
        <v>8</v>
      </c>
      <c r="AF118" s="187" t="s">
        <v>212</v>
      </c>
      <c r="AH118" s="189" t="s">
        <v>10</v>
      </c>
      <c r="AI118" s="190">
        <v>61</v>
      </c>
      <c r="AJ118" s="189" t="s">
        <v>146</v>
      </c>
    </row>
    <row r="119" spans="1:36" ht="21" customHeight="1" thickBot="1">
      <c r="A119" s="178" t="s">
        <v>386</v>
      </c>
      <c r="B119" s="202">
        <v>3</v>
      </c>
      <c r="C119" s="164">
        <f t="shared" si="9"/>
        <v>0</v>
      </c>
      <c r="D119" s="307">
        <v>0</v>
      </c>
      <c r="E119" s="348">
        <v>0</v>
      </c>
      <c r="F119" s="164">
        <f t="shared" si="7"/>
        <v>0</v>
      </c>
      <c r="G119" s="70">
        <v>0</v>
      </c>
      <c r="H119" s="348">
        <v>0</v>
      </c>
      <c r="I119" s="350">
        <f t="shared" si="8"/>
        <v>3</v>
      </c>
      <c r="K119" s="159" t="s">
        <v>10</v>
      </c>
      <c r="L119" s="160">
        <v>181</v>
      </c>
      <c r="M119" s="159" t="s">
        <v>143</v>
      </c>
      <c r="N119" s="159"/>
      <c r="O119" s="159" t="s">
        <v>13</v>
      </c>
      <c r="P119" s="160">
        <v>6</v>
      </c>
      <c r="Q119" s="159" t="s">
        <v>151</v>
      </c>
      <c r="W119" s="187" t="s">
        <v>13</v>
      </c>
      <c r="X119" s="188">
        <v>14</v>
      </c>
      <c r="Y119" s="187" t="s">
        <v>152</v>
      </c>
      <c r="AA119" s="187" t="s">
        <v>11</v>
      </c>
      <c r="AB119" s="188">
        <v>38</v>
      </c>
      <c r="AC119" s="187" t="s">
        <v>142</v>
      </c>
      <c r="AD119" s="187" t="s">
        <v>40</v>
      </c>
      <c r="AE119" s="188">
        <v>85</v>
      </c>
      <c r="AF119" s="187" t="s">
        <v>136</v>
      </c>
      <c r="AH119" s="189" t="s">
        <v>10</v>
      </c>
      <c r="AI119" s="190">
        <v>399</v>
      </c>
      <c r="AJ119" s="189" t="s">
        <v>147</v>
      </c>
    </row>
    <row r="120" spans="1:36" ht="21" customHeight="1" thickBot="1">
      <c r="A120" s="178" t="s">
        <v>387</v>
      </c>
      <c r="B120" s="202">
        <v>1</v>
      </c>
      <c r="C120" s="164">
        <f t="shared" si="9"/>
        <v>1</v>
      </c>
      <c r="D120" s="307">
        <v>1</v>
      </c>
      <c r="E120" s="348">
        <v>0</v>
      </c>
      <c r="F120" s="164">
        <f t="shared" si="7"/>
        <v>1</v>
      </c>
      <c r="G120" s="307">
        <v>1</v>
      </c>
      <c r="H120" s="348">
        <v>0</v>
      </c>
      <c r="I120" s="350">
        <f t="shared" si="8"/>
        <v>3</v>
      </c>
      <c r="K120" s="159" t="s">
        <v>10</v>
      </c>
      <c r="L120" s="160">
        <v>79</v>
      </c>
      <c r="M120" s="159" t="s">
        <v>144</v>
      </c>
      <c r="N120" s="159"/>
      <c r="O120" s="159" t="s">
        <v>13</v>
      </c>
      <c r="P120" s="160">
        <v>13</v>
      </c>
      <c r="Q120" s="159" t="s">
        <v>152</v>
      </c>
      <c r="W120" s="187" t="s">
        <v>13</v>
      </c>
      <c r="X120" s="188">
        <v>27</v>
      </c>
      <c r="Y120" s="187" t="s">
        <v>153</v>
      </c>
      <c r="AA120" s="187" t="s">
        <v>11</v>
      </c>
      <c r="AB120" s="188">
        <v>200</v>
      </c>
      <c r="AC120" s="187" t="s">
        <v>143</v>
      </c>
      <c r="AD120" s="187" t="s">
        <v>40</v>
      </c>
      <c r="AE120" s="188">
        <v>34</v>
      </c>
      <c r="AF120" s="187" t="s">
        <v>137</v>
      </c>
      <c r="AH120" s="189" t="s">
        <v>10</v>
      </c>
      <c r="AI120" s="190">
        <v>3</v>
      </c>
      <c r="AJ120" s="189" t="s">
        <v>148</v>
      </c>
    </row>
    <row r="121" spans="1:36" ht="21" customHeight="1" thickBot="1">
      <c r="A121" s="178" t="s">
        <v>388</v>
      </c>
      <c r="B121" s="202">
        <v>8</v>
      </c>
      <c r="C121" s="164">
        <f t="shared" si="9"/>
        <v>2</v>
      </c>
      <c r="D121" s="307">
        <v>0</v>
      </c>
      <c r="E121" s="307">
        <v>2</v>
      </c>
      <c r="F121" s="164">
        <f t="shared" si="7"/>
        <v>2</v>
      </c>
      <c r="G121" s="307">
        <v>2</v>
      </c>
      <c r="H121" s="352">
        <v>0</v>
      </c>
      <c r="I121" s="350">
        <f t="shared" si="8"/>
        <v>12</v>
      </c>
      <c r="K121" s="159" t="s">
        <v>10</v>
      </c>
      <c r="L121" s="160">
        <v>99</v>
      </c>
      <c r="M121" s="159" t="s">
        <v>145</v>
      </c>
      <c r="N121" s="159"/>
      <c r="O121" s="159" t="s">
        <v>13</v>
      </c>
      <c r="P121" s="160">
        <v>26</v>
      </c>
      <c r="Q121" s="159" t="s">
        <v>153</v>
      </c>
      <c r="W121" s="187" t="s">
        <v>13</v>
      </c>
      <c r="X121" s="188">
        <v>15</v>
      </c>
      <c r="Y121" s="187" t="s">
        <v>154</v>
      </c>
      <c r="AA121" s="187" t="s">
        <v>11</v>
      </c>
      <c r="AB121" s="188">
        <v>107</v>
      </c>
      <c r="AC121" s="187" t="s">
        <v>144</v>
      </c>
      <c r="AD121" s="187" t="s">
        <v>40</v>
      </c>
      <c r="AE121" s="188">
        <v>3</v>
      </c>
      <c r="AF121" s="187" t="s">
        <v>249</v>
      </c>
      <c r="AH121" s="189" t="s">
        <v>10</v>
      </c>
      <c r="AI121" s="190">
        <v>2</v>
      </c>
      <c r="AJ121" s="189" t="s">
        <v>149</v>
      </c>
    </row>
    <row r="122" spans="1:36" ht="21" customHeight="1" thickBot="1">
      <c r="A122" s="178" t="s">
        <v>389</v>
      </c>
      <c r="B122" s="202">
        <v>85</v>
      </c>
      <c r="C122" s="164">
        <f t="shared" si="9"/>
        <v>11</v>
      </c>
      <c r="D122" s="307">
        <v>10</v>
      </c>
      <c r="E122" s="307">
        <v>1</v>
      </c>
      <c r="F122" s="164">
        <f t="shared" si="7"/>
        <v>7</v>
      </c>
      <c r="G122" s="307">
        <v>3</v>
      </c>
      <c r="H122" s="307">
        <v>4</v>
      </c>
      <c r="I122" s="350">
        <f t="shared" si="8"/>
        <v>103</v>
      </c>
      <c r="K122" s="159" t="s">
        <v>10</v>
      </c>
      <c r="L122" s="160">
        <v>58</v>
      </c>
      <c r="M122" s="159" t="s">
        <v>146</v>
      </c>
      <c r="N122" s="159"/>
      <c r="O122" s="159" t="s">
        <v>13</v>
      </c>
      <c r="P122" s="160">
        <v>15</v>
      </c>
      <c r="Q122" s="159" t="s">
        <v>154</v>
      </c>
      <c r="W122" s="187" t="s">
        <v>13</v>
      </c>
      <c r="X122" s="188">
        <v>5</v>
      </c>
      <c r="Y122" s="187" t="s">
        <v>155</v>
      </c>
      <c r="AA122" s="187" t="s">
        <v>11</v>
      </c>
      <c r="AB122" s="188">
        <v>63</v>
      </c>
      <c r="AC122" s="187" t="s">
        <v>145</v>
      </c>
      <c r="AD122" s="187" t="s">
        <v>40</v>
      </c>
      <c r="AE122" s="188">
        <v>15</v>
      </c>
      <c r="AF122" s="187" t="s">
        <v>138</v>
      </c>
      <c r="AH122" s="189" t="s">
        <v>10</v>
      </c>
      <c r="AI122" s="190">
        <v>17</v>
      </c>
      <c r="AJ122" s="189" t="s">
        <v>150</v>
      </c>
    </row>
    <row r="123" spans="1:36" ht="21" customHeight="1" thickBot="1">
      <c r="A123" s="178" t="s">
        <v>390</v>
      </c>
      <c r="B123" s="202">
        <v>34</v>
      </c>
      <c r="C123" s="164">
        <f t="shared" si="9"/>
        <v>21</v>
      </c>
      <c r="D123" s="357">
        <v>11</v>
      </c>
      <c r="E123" s="307">
        <v>10</v>
      </c>
      <c r="F123" s="164">
        <f t="shared" si="7"/>
        <v>5</v>
      </c>
      <c r="G123" s="307">
        <v>1</v>
      </c>
      <c r="H123" s="307">
        <v>4</v>
      </c>
      <c r="I123" s="350">
        <f t="shared" si="8"/>
        <v>60</v>
      </c>
      <c r="K123" s="159" t="s">
        <v>10</v>
      </c>
      <c r="L123" s="160">
        <v>372</v>
      </c>
      <c r="M123" s="159" t="s">
        <v>147</v>
      </c>
      <c r="N123" s="159"/>
      <c r="O123" s="159" t="s">
        <v>13</v>
      </c>
      <c r="P123" s="160">
        <v>5</v>
      </c>
      <c r="Q123" s="159" t="s">
        <v>155</v>
      </c>
      <c r="W123" s="187" t="s">
        <v>13</v>
      </c>
      <c r="X123" s="188">
        <v>2</v>
      </c>
      <c r="Y123" s="187" t="s">
        <v>217</v>
      </c>
      <c r="AA123" s="187" t="s">
        <v>11</v>
      </c>
      <c r="AB123" s="188">
        <v>55</v>
      </c>
      <c r="AC123" s="187" t="s">
        <v>146</v>
      </c>
      <c r="AD123" s="187" t="s">
        <v>40</v>
      </c>
      <c r="AE123" s="188">
        <v>1113</v>
      </c>
      <c r="AF123" s="187" t="s">
        <v>139</v>
      </c>
      <c r="AH123" s="189" t="s">
        <v>10</v>
      </c>
      <c r="AI123" s="190">
        <v>8</v>
      </c>
      <c r="AJ123" s="189" t="s">
        <v>151</v>
      </c>
    </row>
    <row r="124" spans="1:36" ht="21" customHeight="1" thickBot="1">
      <c r="A124" s="178" t="s">
        <v>391</v>
      </c>
      <c r="B124" s="202">
        <v>3</v>
      </c>
      <c r="C124" s="164">
        <f t="shared" si="9"/>
        <v>3</v>
      </c>
      <c r="D124" s="357">
        <v>2</v>
      </c>
      <c r="E124" s="307">
        <v>1</v>
      </c>
      <c r="F124" s="164">
        <f t="shared" si="7"/>
        <v>2</v>
      </c>
      <c r="G124" s="307">
        <v>1</v>
      </c>
      <c r="H124" s="307">
        <v>1</v>
      </c>
      <c r="I124" s="350">
        <f t="shared" si="8"/>
        <v>8</v>
      </c>
      <c r="K124" s="159" t="s">
        <v>10</v>
      </c>
      <c r="L124" s="160">
        <v>3</v>
      </c>
      <c r="M124" s="159" t="s">
        <v>148</v>
      </c>
      <c r="N124" s="159"/>
      <c r="O124" s="159" t="s">
        <v>13</v>
      </c>
      <c r="P124" s="160">
        <v>2</v>
      </c>
      <c r="Q124" s="159" t="s">
        <v>217</v>
      </c>
      <c r="W124" s="187" t="s">
        <v>13</v>
      </c>
      <c r="X124" s="188">
        <v>386</v>
      </c>
      <c r="Y124" s="187" t="s">
        <v>156</v>
      </c>
      <c r="AA124" s="187" t="s">
        <v>11</v>
      </c>
      <c r="AB124" s="188">
        <v>577</v>
      </c>
      <c r="AC124" s="187" t="s">
        <v>147</v>
      </c>
      <c r="AD124" s="187" t="s">
        <v>40</v>
      </c>
      <c r="AE124" s="188">
        <v>3</v>
      </c>
      <c r="AF124" s="187" t="s">
        <v>213</v>
      </c>
      <c r="AH124" s="189" t="s">
        <v>10</v>
      </c>
      <c r="AI124" s="190">
        <v>23</v>
      </c>
      <c r="AJ124" s="189" t="s">
        <v>152</v>
      </c>
    </row>
    <row r="125" spans="1:36" ht="21" customHeight="1" thickBot="1">
      <c r="A125" s="178" t="s">
        <v>392</v>
      </c>
      <c r="B125" s="202">
        <v>15</v>
      </c>
      <c r="C125" s="164">
        <f t="shared" si="9"/>
        <v>7</v>
      </c>
      <c r="D125" s="357">
        <v>3</v>
      </c>
      <c r="E125" s="307">
        <v>4</v>
      </c>
      <c r="F125" s="164">
        <f t="shared" si="7"/>
        <v>5</v>
      </c>
      <c r="G125" s="307">
        <v>1</v>
      </c>
      <c r="H125" s="307">
        <v>4</v>
      </c>
      <c r="I125" s="350">
        <f t="shared" si="8"/>
        <v>27</v>
      </c>
      <c r="K125" s="159" t="s">
        <v>10</v>
      </c>
      <c r="L125" s="160">
        <v>2</v>
      </c>
      <c r="M125" s="159" t="s">
        <v>149</v>
      </c>
      <c r="N125" s="159"/>
      <c r="O125" s="159" t="s">
        <v>13</v>
      </c>
      <c r="P125" s="160">
        <v>378</v>
      </c>
      <c r="Q125" s="159" t="s">
        <v>156</v>
      </c>
      <c r="W125" s="187" t="s">
        <v>13</v>
      </c>
      <c r="X125" s="188">
        <v>15</v>
      </c>
      <c r="Y125" s="187" t="s">
        <v>157</v>
      </c>
      <c r="AA125" s="187" t="s">
        <v>11</v>
      </c>
      <c r="AB125" s="188">
        <v>4</v>
      </c>
      <c r="AC125" s="187" t="s">
        <v>148</v>
      </c>
      <c r="AD125" s="187" t="s">
        <v>40</v>
      </c>
      <c r="AE125" s="188">
        <v>79</v>
      </c>
      <c r="AF125" s="187" t="s">
        <v>140</v>
      </c>
      <c r="AH125" s="189" t="s">
        <v>10</v>
      </c>
      <c r="AI125" s="190">
        <v>22</v>
      </c>
      <c r="AJ125" s="189" t="s">
        <v>153</v>
      </c>
    </row>
    <row r="126" spans="1:36" ht="21" customHeight="1" thickBot="1">
      <c r="A126" s="178" t="s">
        <v>393</v>
      </c>
      <c r="B126" s="202">
        <v>1113</v>
      </c>
      <c r="C126" s="164">
        <f t="shared" si="9"/>
        <v>599</v>
      </c>
      <c r="D126" s="357">
        <v>339</v>
      </c>
      <c r="E126" s="307">
        <v>260</v>
      </c>
      <c r="F126" s="164">
        <f t="shared" si="7"/>
        <v>277</v>
      </c>
      <c r="G126" s="307">
        <v>127</v>
      </c>
      <c r="H126" s="307">
        <v>150</v>
      </c>
      <c r="I126" s="350">
        <f t="shared" si="8"/>
        <v>1989</v>
      </c>
      <c r="K126" s="159" t="s">
        <v>10</v>
      </c>
      <c r="L126" s="160">
        <v>15</v>
      </c>
      <c r="M126" s="159" t="s">
        <v>150</v>
      </c>
      <c r="N126" s="159"/>
      <c r="O126" s="159" t="s">
        <v>13</v>
      </c>
      <c r="P126" s="160">
        <v>14</v>
      </c>
      <c r="Q126" s="159" t="s">
        <v>157</v>
      </c>
      <c r="W126" s="187" t="s">
        <v>13</v>
      </c>
      <c r="X126" s="188">
        <v>12</v>
      </c>
      <c r="Y126" s="187" t="s">
        <v>158</v>
      </c>
      <c r="AA126" s="187" t="s">
        <v>11</v>
      </c>
      <c r="AB126" s="188">
        <v>2</v>
      </c>
      <c r="AC126" s="187" t="s">
        <v>149</v>
      </c>
      <c r="AD126" s="187" t="s">
        <v>40</v>
      </c>
      <c r="AE126" s="188">
        <v>1397</v>
      </c>
      <c r="AF126" s="187" t="s">
        <v>141</v>
      </c>
      <c r="AH126" s="189" t="s">
        <v>10</v>
      </c>
      <c r="AI126" s="190">
        <v>10</v>
      </c>
      <c r="AJ126" s="189" t="s">
        <v>154</v>
      </c>
    </row>
    <row r="127" spans="1:36" ht="21" customHeight="1" thickBot="1">
      <c r="A127" s="178" t="s">
        <v>394</v>
      </c>
      <c r="B127" s="202">
        <v>3</v>
      </c>
      <c r="C127" s="164">
        <f t="shared" si="9"/>
        <v>1</v>
      </c>
      <c r="D127" s="70">
        <v>0</v>
      </c>
      <c r="E127" s="307">
        <v>1</v>
      </c>
      <c r="F127" s="164">
        <f t="shared" si="7"/>
        <v>0</v>
      </c>
      <c r="G127" s="70">
        <v>0</v>
      </c>
      <c r="H127" s="348">
        <v>0</v>
      </c>
      <c r="I127" s="350">
        <f t="shared" si="8"/>
        <v>4</v>
      </c>
      <c r="K127" s="159" t="s">
        <v>10</v>
      </c>
      <c r="L127" s="160">
        <v>8</v>
      </c>
      <c r="M127" s="159" t="s">
        <v>151</v>
      </c>
      <c r="N127" s="159"/>
      <c r="O127" s="159" t="s">
        <v>13</v>
      </c>
      <c r="P127" s="160">
        <v>11</v>
      </c>
      <c r="Q127" s="159" t="s">
        <v>158</v>
      </c>
      <c r="W127" s="187" t="s">
        <v>13</v>
      </c>
      <c r="X127" s="188">
        <v>9</v>
      </c>
      <c r="Y127" s="187" t="s">
        <v>159</v>
      </c>
      <c r="AA127" s="187" t="s">
        <v>11</v>
      </c>
      <c r="AB127" s="188">
        <v>11</v>
      </c>
      <c r="AC127" s="187" t="s">
        <v>150</v>
      </c>
      <c r="AD127" s="187" t="s">
        <v>40</v>
      </c>
      <c r="AE127" s="188">
        <v>17</v>
      </c>
      <c r="AF127" s="187" t="s">
        <v>215</v>
      </c>
      <c r="AH127" s="189" t="s">
        <v>10</v>
      </c>
      <c r="AI127" s="190">
        <v>20</v>
      </c>
      <c r="AJ127" s="189" t="s">
        <v>155</v>
      </c>
    </row>
    <row r="128" spans="1:36" ht="21" customHeight="1" thickBot="1">
      <c r="A128" s="178" t="s">
        <v>395</v>
      </c>
      <c r="B128" s="202">
        <v>79</v>
      </c>
      <c r="C128" s="164">
        <f t="shared" si="9"/>
        <v>71</v>
      </c>
      <c r="D128" s="70">
        <v>40</v>
      </c>
      <c r="E128" s="307">
        <v>31</v>
      </c>
      <c r="F128" s="164">
        <f t="shared" si="7"/>
        <v>27</v>
      </c>
      <c r="G128" s="307">
        <v>12</v>
      </c>
      <c r="H128" s="348">
        <v>15</v>
      </c>
      <c r="I128" s="350">
        <f t="shared" si="8"/>
        <v>177</v>
      </c>
      <c r="K128" s="159" t="s">
        <v>10</v>
      </c>
      <c r="L128" s="160">
        <v>24</v>
      </c>
      <c r="M128" s="159" t="s">
        <v>152</v>
      </c>
      <c r="N128" s="159"/>
      <c r="O128" s="159" t="s">
        <v>13</v>
      </c>
      <c r="P128" s="160">
        <v>9</v>
      </c>
      <c r="Q128" s="159" t="s">
        <v>159</v>
      </c>
      <c r="W128" s="187" t="s">
        <v>13</v>
      </c>
      <c r="X128" s="188">
        <v>22</v>
      </c>
      <c r="Y128" s="187" t="s">
        <v>160</v>
      </c>
      <c r="AA128" s="187" t="s">
        <v>11</v>
      </c>
      <c r="AB128" s="188">
        <v>2</v>
      </c>
      <c r="AC128" s="187" t="s">
        <v>216</v>
      </c>
      <c r="AD128" s="187" t="s">
        <v>40</v>
      </c>
      <c r="AE128" s="188">
        <v>179</v>
      </c>
      <c r="AF128" s="187" t="s">
        <v>142</v>
      </c>
      <c r="AH128" s="189" t="s">
        <v>10</v>
      </c>
      <c r="AI128" s="190">
        <v>8</v>
      </c>
      <c r="AJ128" s="189" t="s">
        <v>217</v>
      </c>
    </row>
    <row r="129" spans="1:36" ht="21" customHeight="1" thickBot="1">
      <c r="A129" s="178" t="s">
        <v>396</v>
      </c>
      <c r="B129" s="200"/>
      <c r="C129" s="164">
        <f t="shared" si="9"/>
        <v>1</v>
      </c>
      <c r="D129" s="357">
        <v>1</v>
      </c>
      <c r="E129" s="352">
        <v>0</v>
      </c>
      <c r="F129" s="164">
        <f t="shared" si="7"/>
        <v>2</v>
      </c>
      <c r="G129" s="307">
        <v>2</v>
      </c>
      <c r="H129" s="352">
        <v>0</v>
      </c>
      <c r="I129" s="350">
        <f t="shared" si="8"/>
        <v>3</v>
      </c>
      <c r="K129" s="159" t="s">
        <v>10</v>
      </c>
      <c r="L129" s="160">
        <v>24</v>
      </c>
      <c r="M129" s="159" t="s">
        <v>153</v>
      </c>
      <c r="N129" s="159"/>
      <c r="O129" s="159" t="s">
        <v>13</v>
      </c>
      <c r="P129" s="160">
        <v>22</v>
      </c>
      <c r="Q129" s="159" t="s">
        <v>160</v>
      </c>
      <c r="W129" s="187" t="s">
        <v>13</v>
      </c>
      <c r="X129" s="188">
        <v>14</v>
      </c>
      <c r="Y129" s="187" t="s">
        <v>161</v>
      </c>
      <c r="AA129" s="187" t="s">
        <v>11</v>
      </c>
      <c r="AB129" s="188">
        <v>11</v>
      </c>
      <c r="AC129" s="187" t="s">
        <v>151</v>
      </c>
      <c r="AD129" s="187" t="s">
        <v>40</v>
      </c>
      <c r="AE129" s="188">
        <v>1058</v>
      </c>
      <c r="AF129" s="187" t="s">
        <v>143</v>
      </c>
      <c r="AH129" s="189" t="s">
        <v>10</v>
      </c>
      <c r="AI129" s="190">
        <v>653</v>
      </c>
      <c r="AJ129" s="189" t="s">
        <v>156</v>
      </c>
    </row>
    <row r="130" spans="1:36" ht="21" customHeight="1" thickBot="1">
      <c r="A130" s="178" t="s">
        <v>397</v>
      </c>
      <c r="B130" s="202">
        <v>1397</v>
      </c>
      <c r="C130" s="164">
        <f t="shared" si="9"/>
        <v>685</v>
      </c>
      <c r="D130" s="357">
        <v>349</v>
      </c>
      <c r="E130" s="307">
        <v>336</v>
      </c>
      <c r="F130" s="164">
        <f t="shared" si="7"/>
        <v>315</v>
      </c>
      <c r="G130" s="307">
        <v>157</v>
      </c>
      <c r="H130" s="307">
        <v>158</v>
      </c>
      <c r="I130" s="350">
        <f t="shared" si="8"/>
        <v>2397</v>
      </c>
      <c r="K130" s="159" t="s">
        <v>10</v>
      </c>
      <c r="L130" s="160">
        <v>9</v>
      </c>
      <c r="M130" s="159" t="s">
        <v>154</v>
      </c>
      <c r="N130" s="159"/>
      <c r="O130" s="159" t="s">
        <v>13</v>
      </c>
      <c r="P130" s="160">
        <v>15</v>
      </c>
      <c r="Q130" s="159" t="s">
        <v>161</v>
      </c>
      <c r="W130" s="187" t="s">
        <v>13</v>
      </c>
      <c r="X130" s="188">
        <v>109</v>
      </c>
      <c r="Y130" s="187" t="s">
        <v>162</v>
      </c>
      <c r="AA130" s="187" t="s">
        <v>11</v>
      </c>
      <c r="AB130" s="188">
        <v>57</v>
      </c>
      <c r="AC130" s="187" t="s">
        <v>152</v>
      </c>
      <c r="AD130" s="187" t="s">
        <v>40</v>
      </c>
      <c r="AE130" s="188">
        <v>394</v>
      </c>
      <c r="AF130" s="187" t="s">
        <v>144</v>
      </c>
      <c r="AH130" s="189" t="s">
        <v>10</v>
      </c>
      <c r="AI130" s="190">
        <v>29</v>
      </c>
      <c r="AJ130" s="189" t="s">
        <v>157</v>
      </c>
    </row>
    <row r="131" spans="1:36" ht="21" customHeight="1" thickBot="1">
      <c r="A131" s="178" t="s">
        <v>398</v>
      </c>
      <c r="B131" s="202">
        <v>17</v>
      </c>
      <c r="C131" s="164">
        <f t="shared" si="9"/>
        <v>2</v>
      </c>
      <c r="D131" s="357">
        <v>1</v>
      </c>
      <c r="E131" s="307">
        <v>1</v>
      </c>
      <c r="F131" s="164">
        <f t="shared" si="7"/>
        <v>2</v>
      </c>
      <c r="G131" s="307">
        <v>1</v>
      </c>
      <c r="H131" s="307">
        <v>1</v>
      </c>
      <c r="I131" s="350">
        <f t="shared" si="8"/>
        <v>21</v>
      </c>
      <c r="K131" s="159" t="s">
        <v>10</v>
      </c>
      <c r="L131" s="160">
        <v>17</v>
      </c>
      <c r="M131" s="159" t="s">
        <v>155</v>
      </c>
      <c r="N131" s="159"/>
      <c r="O131" s="159" t="s">
        <v>13</v>
      </c>
      <c r="P131" s="160">
        <v>102</v>
      </c>
      <c r="Q131" s="159" t="s">
        <v>162</v>
      </c>
      <c r="W131" s="187" t="s">
        <v>13</v>
      </c>
      <c r="X131" s="188">
        <v>1</v>
      </c>
      <c r="Y131" s="187" t="s">
        <v>163</v>
      </c>
      <c r="AA131" s="187" t="s">
        <v>11</v>
      </c>
      <c r="AB131" s="188">
        <v>47</v>
      </c>
      <c r="AC131" s="187" t="s">
        <v>153</v>
      </c>
      <c r="AD131" s="187" t="s">
        <v>40</v>
      </c>
      <c r="AE131" s="188">
        <v>493</v>
      </c>
      <c r="AF131" s="187" t="s">
        <v>145</v>
      </c>
      <c r="AH131" s="189" t="s">
        <v>10</v>
      </c>
      <c r="AI131" s="190">
        <v>16</v>
      </c>
      <c r="AJ131" s="189" t="s">
        <v>158</v>
      </c>
    </row>
    <row r="132" spans="1:36" ht="21" customHeight="1" thickBot="1">
      <c r="A132" s="178" t="s">
        <v>399</v>
      </c>
      <c r="B132" s="202">
        <v>179</v>
      </c>
      <c r="C132" s="164">
        <f t="shared" si="9"/>
        <v>77</v>
      </c>
      <c r="D132" s="357">
        <v>39</v>
      </c>
      <c r="E132" s="307">
        <v>38</v>
      </c>
      <c r="F132" s="164">
        <f t="shared" si="7"/>
        <v>25</v>
      </c>
      <c r="G132" s="307">
        <v>14</v>
      </c>
      <c r="H132" s="307">
        <v>11</v>
      </c>
      <c r="I132" s="350">
        <f t="shared" si="8"/>
        <v>281</v>
      </c>
      <c r="K132" s="159" t="s">
        <v>10</v>
      </c>
      <c r="L132" s="160">
        <v>8</v>
      </c>
      <c r="M132" s="159" t="s">
        <v>217</v>
      </c>
      <c r="N132" s="159"/>
      <c r="O132" s="159" t="s">
        <v>13</v>
      </c>
      <c r="P132" s="160">
        <v>1</v>
      </c>
      <c r="Q132" s="159" t="s">
        <v>163</v>
      </c>
      <c r="W132" s="187" t="s">
        <v>13</v>
      </c>
      <c r="X132" s="188">
        <v>3</v>
      </c>
      <c r="Y132" s="187" t="s">
        <v>165</v>
      </c>
      <c r="AA132" s="187" t="s">
        <v>11</v>
      </c>
      <c r="AB132" s="188">
        <v>19</v>
      </c>
      <c r="AC132" s="187" t="s">
        <v>154</v>
      </c>
      <c r="AD132" s="187" t="s">
        <v>40</v>
      </c>
      <c r="AE132" s="188">
        <v>236</v>
      </c>
      <c r="AF132" s="187" t="s">
        <v>146</v>
      </c>
      <c r="AH132" s="189" t="s">
        <v>10</v>
      </c>
      <c r="AI132" s="190">
        <v>10</v>
      </c>
      <c r="AJ132" s="189" t="s">
        <v>159</v>
      </c>
    </row>
    <row r="133" spans="1:36" ht="21" customHeight="1" thickBot="1">
      <c r="A133" s="178" t="s">
        <v>400</v>
      </c>
      <c r="B133" s="202">
        <v>1058</v>
      </c>
      <c r="C133" s="164">
        <f t="shared" si="9"/>
        <v>388</v>
      </c>
      <c r="D133" s="357">
        <v>188</v>
      </c>
      <c r="E133" s="307">
        <v>200</v>
      </c>
      <c r="F133" s="164">
        <f t="shared" si="7"/>
        <v>278</v>
      </c>
      <c r="G133" s="307">
        <v>143</v>
      </c>
      <c r="H133" s="307">
        <v>135</v>
      </c>
      <c r="I133" s="350">
        <f t="shared" si="8"/>
        <v>1724</v>
      </c>
      <c r="K133" s="159" t="s">
        <v>10</v>
      </c>
      <c r="L133" s="160">
        <v>632</v>
      </c>
      <c r="M133" s="159" t="s">
        <v>156</v>
      </c>
      <c r="N133" s="159"/>
      <c r="O133" s="159" t="s">
        <v>13</v>
      </c>
      <c r="P133" s="160">
        <v>3</v>
      </c>
      <c r="Q133" s="159" t="s">
        <v>165</v>
      </c>
      <c r="W133" s="187" t="s">
        <v>13</v>
      </c>
      <c r="X133" s="188">
        <v>27</v>
      </c>
      <c r="Y133" s="187" t="s">
        <v>166</v>
      </c>
      <c r="AA133" s="187" t="s">
        <v>11</v>
      </c>
      <c r="AB133" s="188">
        <v>13</v>
      </c>
      <c r="AC133" s="187" t="s">
        <v>155</v>
      </c>
      <c r="AD133" s="187" t="s">
        <v>40</v>
      </c>
      <c r="AE133" s="188">
        <v>1690</v>
      </c>
      <c r="AF133" s="187" t="s">
        <v>147</v>
      </c>
      <c r="AH133" s="189" t="s">
        <v>10</v>
      </c>
      <c r="AI133" s="190">
        <v>79</v>
      </c>
      <c r="AJ133" s="189" t="s">
        <v>160</v>
      </c>
    </row>
    <row r="134" spans="1:36" ht="21" customHeight="1" thickBot="1">
      <c r="A134" s="178" t="s">
        <v>401</v>
      </c>
      <c r="B134" s="202">
        <v>394</v>
      </c>
      <c r="C134" s="164">
        <f t="shared" si="9"/>
        <v>189</v>
      </c>
      <c r="D134" s="357">
        <v>82</v>
      </c>
      <c r="E134" s="307">
        <v>107</v>
      </c>
      <c r="F134" s="164">
        <f t="shared" si="7"/>
        <v>89</v>
      </c>
      <c r="G134" s="307">
        <v>42</v>
      </c>
      <c r="H134" s="307">
        <v>47</v>
      </c>
      <c r="I134" s="350">
        <f t="shared" si="8"/>
        <v>672</v>
      </c>
      <c r="K134" s="159" t="s">
        <v>10</v>
      </c>
      <c r="L134" s="160">
        <v>31</v>
      </c>
      <c r="M134" s="159" t="s">
        <v>157</v>
      </c>
      <c r="N134" s="159"/>
      <c r="O134" s="159" t="s">
        <v>13</v>
      </c>
      <c r="P134" s="160">
        <v>27</v>
      </c>
      <c r="Q134" s="159" t="s">
        <v>166</v>
      </c>
      <c r="W134" s="187" t="s">
        <v>13</v>
      </c>
      <c r="X134" s="188">
        <v>155</v>
      </c>
      <c r="Y134" s="187" t="s">
        <v>167</v>
      </c>
      <c r="AA134" s="187" t="s">
        <v>11</v>
      </c>
      <c r="AB134" s="188">
        <v>6</v>
      </c>
      <c r="AC134" s="187" t="s">
        <v>217</v>
      </c>
      <c r="AD134" s="187" t="s">
        <v>40</v>
      </c>
      <c r="AE134" s="188">
        <v>29</v>
      </c>
      <c r="AF134" s="187" t="s">
        <v>148</v>
      </c>
      <c r="AH134" s="189" t="s">
        <v>10</v>
      </c>
      <c r="AI134" s="190">
        <v>9</v>
      </c>
      <c r="AJ134" s="189" t="s">
        <v>218</v>
      </c>
    </row>
    <row r="135" spans="1:36" ht="32.25" customHeight="1" thickBot="1">
      <c r="A135" s="178" t="s">
        <v>402</v>
      </c>
      <c r="B135" s="202">
        <v>493</v>
      </c>
      <c r="C135" s="164">
        <f t="shared" si="9"/>
        <v>170</v>
      </c>
      <c r="D135" s="357">
        <v>107</v>
      </c>
      <c r="E135" s="307">
        <v>63</v>
      </c>
      <c r="F135" s="164">
        <f t="shared" si="7"/>
        <v>88</v>
      </c>
      <c r="G135" s="307">
        <v>39</v>
      </c>
      <c r="H135" s="307">
        <v>49</v>
      </c>
      <c r="I135" s="350">
        <f t="shared" si="8"/>
        <v>751</v>
      </c>
      <c r="K135" s="159" t="s">
        <v>10</v>
      </c>
      <c r="L135" s="160">
        <v>15</v>
      </c>
      <c r="M135" s="159" t="s">
        <v>158</v>
      </c>
      <c r="N135" s="159"/>
      <c r="O135" s="159" t="s">
        <v>13</v>
      </c>
      <c r="P135" s="160">
        <v>149</v>
      </c>
      <c r="Q135" s="159" t="s">
        <v>167</v>
      </c>
      <c r="W135" s="187" t="s">
        <v>13</v>
      </c>
      <c r="X135" s="188">
        <v>4</v>
      </c>
      <c r="Y135" s="187" t="s">
        <v>168</v>
      </c>
      <c r="AA135" s="187" t="s">
        <v>11</v>
      </c>
      <c r="AB135" s="188">
        <v>606</v>
      </c>
      <c r="AC135" s="187" t="s">
        <v>156</v>
      </c>
      <c r="AD135" s="187" t="s">
        <v>40</v>
      </c>
      <c r="AE135" s="188">
        <v>11</v>
      </c>
      <c r="AF135" s="187" t="s">
        <v>149</v>
      </c>
      <c r="AH135" s="189" t="s">
        <v>10</v>
      </c>
      <c r="AI135" s="190">
        <v>59</v>
      </c>
      <c r="AJ135" s="189" t="s">
        <v>161</v>
      </c>
    </row>
    <row r="136" spans="1:36" ht="29.25" customHeight="1" thickBot="1">
      <c r="A136" s="178" t="s">
        <v>403</v>
      </c>
      <c r="B136" s="202">
        <v>236</v>
      </c>
      <c r="C136" s="164">
        <f t="shared" si="9"/>
        <v>116</v>
      </c>
      <c r="D136" s="357">
        <v>61</v>
      </c>
      <c r="E136" s="307">
        <v>55</v>
      </c>
      <c r="F136" s="164">
        <f aca="true" t="shared" si="10" ref="F136:F185">G136+H136</f>
        <v>51</v>
      </c>
      <c r="G136" s="307">
        <v>18</v>
      </c>
      <c r="H136" s="307">
        <v>33</v>
      </c>
      <c r="I136" s="350">
        <f aca="true" t="shared" si="11" ref="I136:I185">B136+C136+F136</f>
        <v>403</v>
      </c>
      <c r="K136" s="159" t="s">
        <v>10</v>
      </c>
      <c r="L136" s="160">
        <v>12</v>
      </c>
      <c r="M136" s="159" t="s">
        <v>159</v>
      </c>
      <c r="N136" s="159"/>
      <c r="O136" s="159" t="s">
        <v>13</v>
      </c>
      <c r="P136" s="160">
        <v>2</v>
      </c>
      <c r="Q136" s="159" t="s">
        <v>168</v>
      </c>
      <c r="W136" s="187" t="s">
        <v>13</v>
      </c>
      <c r="X136" s="188">
        <v>8</v>
      </c>
      <c r="Y136" s="187" t="s">
        <v>169</v>
      </c>
      <c r="AA136" s="187" t="s">
        <v>11</v>
      </c>
      <c r="AB136" s="188">
        <v>33</v>
      </c>
      <c r="AC136" s="187" t="s">
        <v>157</v>
      </c>
      <c r="AD136" s="187" t="s">
        <v>40</v>
      </c>
      <c r="AE136" s="188">
        <v>37</v>
      </c>
      <c r="AF136" s="187" t="s">
        <v>150</v>
      </c>
      <c r="AH136" s="189" t="s">
        <v>10</v>
      </c>
      <c r="AI136" s="190">
        <v>130</v>
      </c>
      <c r="AJ136" s="189" t="s">
        <v>162</v>
      </c>
    </row>
    <row r="137" spans="1:36" ht="21" customHeight="1" thickBot="1">
      <c r="A137" s="178" t="s">
        <v>404</v>
      </c>
      <c r="B137" s="202">
        <v>1690</v>
      </c>
      <c r="C137" s="164">
        <f t="shared" si="9"/>
        <v>976</v>
      </c>
      <c r="D137" s="357">
        <v>399</v>
      </c>
      <c r="E137" s="307">
        <v>577</v>
      </c>
      <c r="F137" s="164">
        <f t="shared" si="10"/>
        <v>434</v>
      </c>
      <c r="G137" s="307">
        <v>208</v>
      </c>
      <c r="H137" s="307">
        <v>226</v>
      </c>
      <c r="I137" s="350">
        <f t="shared" si="11"/>
        <v>3100</v>
      </c>
      <c r="K137" s="159" t="s">
        <v>10</v>
      </c>
      <c r="L137" s="160">
        <v>74</v>
      </c>
      <c r="M137" s="159" t="s">
        <v>160</v>
      </c>
      <c r="N137" s="159"/>
      <c r="O137" s="159" t="s">
        <v>13</v>
      </c>
      <c r="P137" s="160">
        <v>8</v>
      </c>
      <c r="Q137" s="159" t="s">
        <v>169</v>
      </c>
      <c r="W137" s="187" t="s">
        <v>13</v>
      </c>
      <c r="X137" s="188">
        <v>5</v>
      </c>
      <c r="Y137" s="187" t="s">
        <v>170</v>
      </c>
      <c r="AA137" s="187" t="s">
        <v>11</v>
      </c>
      <c r="AB137" s="188">
        <v>20</v>
      </c>
      <c r="AC137" s="187" t="s">
        <v>158</v>
      </c>
      <c r="AD137" s="187" t="s">
        <v>40</v>
      </c>
      <c r="AE137" s="188">
        <v>3</v>
      </c>
      <c r="AF137" s="187" t="s">
        <v>216</v>
      </c>
      <c r="AH137" s="189" t="s">
        <v>10</v>
      </c>
      <c r="AI137" s="190">
        <v>7</v>
      </c>
      <c r="AJ137" s="189" t="s">
        <v>163</v>
      </c>
    </row>
    <row r="138" spans="1:36" ht="21" customHeight="1" thickBot="1">
      <c r="A138" s="178" t="s">
        <v>405</v>
      </c>
      <c r="B138" s="202">
        <v>29</v>
      </c>
      <c r="C138" s="164">
        <f t="shared" si="9"/>
        <v>7</v>
      </c>
      <c r="D138" s="357">
        <v>3</v>
      </c>
      <c r="E138" s="307">
        <v>4</v>
      </c>
      <c r="F138" s="164">
        <f t="shared" si="10"/>
        <v>2</v>
      </c>
      <c r="G138" s="307">
        <v>2</v>
      </c>
      <c r="H138" s="352">
        <v>0</v>
      </c>
      <c r="I138" s="350">
        <f t="shared" si="11"/>
        <v>38</v>
      </c>
      <c r="K138" s="159" t="s">
        <v>10</v>
      </c>
      <c r="L138" s="160">
        <v>6</v>
      </c>
      <c r="M138" s="159" t="s">
        <v>218</v>
      </c>
      <c r="N138" s="159"/>
      <c r="O138" s="159" t="s">
        <v>13</v>
      </c>
      <c r="P138" s="160">
        <v>5</v>
      </c>
      <c r="Q138" s="159" t="s">
        <v>170</v>
      </c>
      <c r="W138" s="187" t="s">
        <v>13</v>
      </c>
      <c r="X138" s="188">
        <v>2</v>
      </c>
      <c r="Y138" s="187" t="s">
        <v>171</v>
      </c>
      <c r="AA138" s="187" t="s">
        <v>11</v>
      </c>
      <c r="AB138" s="188">
        <v>22</v>
      </c>
      <c r="AC138" s="187" t="s">
        <v>159</v>
      </c>
      <c r="AD138" s="187" t="s">
        <v>40</v>
      </c>
      <c r="AE138" s="188">
        <v>80</v>
      </c>
      <c r="AF138" s="187" t="s">
        <v>151</v>
      </c>
      <c r="AH138" s="189" t="s">
        <v>10</v>
      </c>
      <c r="AI138" s="190">
        <v>5</v>
      </c>
      <c r="AJ138" s="189" t="s">
        <v>219</v>
      </c>
    </row>
    <row r="139" spans="1:36" ht="21" customHeight="1" thickBot="1">
      <c r="A139" s="178" t="s">
        <v>406</v>
      </c>
      <c r="B139" s="202">
        <v>11</v>
      </c>
      <c r="C139" s="164">
        <f t="shared" si="9"/>
        <v>4</v>
      </c>
      <c r="D139" s="357">
        <v>2</v>
      </c>
      <c r="E139" s="307">
        <v>2</v>
      </c>
      <c r="F139" s="164">
        <f t="shared" si="10"/>
        <v>4</v>
      </c>
      <c r="G139" s="307">
        <v>3</v>
      </c>
      <c r="H139" s="307">
        <v>1</v>
      </c>
      <c r="I139" s="350">
        <f t="shared" si="11"/>
        <v>19</v>
      </c>
      <c r="K139" s="159" t="s">
        <v>10</v>
      </c>
      <c r="L139" s="160">
        <v>58</v>
      </c>
      <c r="M139" s="159" t="s">
        <v>161</v>
      </c>
      <c r="N139" s="159"/>
      <c r="O139" s="159" t="s">
        <v>13</v>
      </c>
      <c r="P139" s="160">
        <v>1</v>
      </c>
      <c r="Q139" s="159" t="s">
        <v>171</v>
      </c>
      <c r="W139" s="187" t="s">
        <v>13</v>
      </c>
      <c r="X139" s="188">
        <v>24</v>
      </c>
      <c r="Y139" s="187" t="s">
        <v>172</v>
      </c>
      <c r="AA139" s="187" t="s">
        <v>11</v>
      </c>
      <c r="AB139" s="188">
        <v>89</v>
      </c>
      <c r="AC139" s="187" t="s">
        <v>160</v>
      </c>
      <c r="AD139" s="187" t="s">
        <v>40</v>
      </c>
      <c r="AE139" s="188">
        <v>140</v>
      </c>
      <c r="AF139" s="187" t="s">
        <v>152</v>
      </c>
      <c r="AH139" s="189" t="s">
        <v>10</v>
      </c>
      <c r="AI139" s="190">
        <v>3</v>
      </c>
      <c r="AJ139" s="189" t="s">
        <v>164</v>
      </c>
    </row>
    <row r="140" spans="1:36" ht="21" customHeight="1" thickBot="1">
      <c r="A140" s="178" t="s">
        <v>407</v>
      </c>
      <c r="B140" s="202">
        <v>37</v>
      </c>
      <c r="C140" s="164">
        <f t="shared" si="9"/>
        <v>28</v>
      </c>
      <c r="D140" s="357">
        <v>17</v>
      </c>
      <c r="E140" s="307">
        <v>11</v>
      </c>
      <c r="F140" s="164">
        <f t="shared" si="10"/>
        <v>6</v>
      </c>
      <c r="G140" s="307">
        <v>3</v>
      </c>
      <c r="H140" s="307">
        <v>3</v>
      </c>
      <c r="I140" s="350">
        <f t="shared" si="11"/>
        <v>71</v>
      </c>
      <c r="K140" s="159" t="s">
        <v>10</v>
      </c>
      <c r="L140" s="160">
        <v>126</v>
      </c>
      <c r="M140" s="159" t="s">
        <v>162</v>
      </c>
      <c r="N140" s="159"/>
      <c r="O140" s="159" t="s">
        <v>13</v>
      </c>
      <c r="P140" s="160">
        <v>23</v>
      </c>
      <c r="Q140" s="159" t="s">
        <v>172</v>
      </c>
      <c r="W140" s="187" t="s">
        <v>13</v>
      </c>
      <c r="X140" s="188">
        <v>2</v>
      </c>
      <c r="Y140" s="187" t="s">
        <v>173</v>
      </c>
      <c r="AA140" s="187" t="s">
        <v>11</v>
      </c>
      <c r="AB140" s="188">
        <v>7</v>
      </c>
      <c r="AC140" s="187" t="s">
        <v>218</v>
      </c>
      <c r="AD140" s="187" t="s">
        <v>40</v>
      </c>
      <c r="AE140" s="188">
        <v>4</v>
      </c>
      <c r="AF140" s="187" t="s">
        <v>245</v>
      </c>
      <c r="AH140" s="189" t="s">
        <v>10</v>
      </c>
      <c r="AI140" s="190">
        <v>2</v>
      </c>
      <c r="AJ140" s="189" t="s">
        <v>165</v>
      </c>
    </row>
    <row r="141" spans="1:36" ht="21" customHeight="1" thickBot="1">
      <c r="A141" s="178" t="s">
        <v>408</v>
      </c>
      <c r="B141" s="202">
        <v>3</v>
      </c>
      <c r="C141" s="164">
        <f t="shared" si="9"/>
        <v>2</v>
      </c>
      <c r="D141" s="70">
        <v>0</v>
      </c>
      <c r="E141" s="307">
        <v>2</v>
      </c>
      <c r="F141" s="164">
        <f t="shared" si="10"/>
        <v>1</v>
      </c>
      <c r="G141" s="70">
        <v>0</v>
      </c>
      <c r="H141" s="307">
        <v>1</v>
      </c>
      <c r="I141" s="350">
        <f t="shared" si="11"/>
        <v>6</v>
      </c>
      <c r="K141" s="159" t="s">
        <v>10</v>
      </c>
      <c r="L141" s="160">
        <v>8</v>
      </c>
      <c r="M141" s="159" t="s">
        <v>163</v>
      </c>
      <c r="N141" s="159"/>
      <c r="O141" s="159" t="s">
        <v>13</v>
      </c>
      <c r="P141" s="160">
        <v>2</v>
      </c>
      <c r="Q141" s="159" t="s">
        <v>173</v>
      </c>
      <c r="W141" s="187" t="s">
        <v>13</v>
      </c>
      <c r="X141" s="188">
        <v>2</v>
      </c>
      <c r="Y141" s="187" t="s">
        <v>222</v>
      </c>
      <c r="AA141" s="187" t="s">
        <v>11</v>
      </c>
      <c r="AB141" s="188">
        <v>21</v>
      </c>
      <c r="AC141" s="187" t="s">
        <v>161</v>
      </c>
      <c r="AD141" s="187" t="s">
        <v>40</v>
      </c>
      <c r="AE141" s="188">
        <v>177</v>
      </c>
      <c r="AF141" s="187" t="s">
        <v>153</v>
      </c>
      <c r="AH141" s="189" t="s">
        <v>10</v>
      </c>
      <c r="AI141" s="190">
        <v>5</v>
      </c>
      <c r="AJ141" s="189" t="s">
        <v>220</v>
      </c>
    </row>
    <row r="142" spans="1:36" ht="21" customHeight="1" thickBot="1">
      <c r="A142" s="178" t="s">
        <v>409</v>
      </c>
      <c r="B142" s="202">
        <v>80</v>
      </c>
      <c r="C142" s="164">
        <f t="shared" si="9"/>
        <v>19</v>
      </c>
      <c r="D142" s="357">
        <v>8</v>
      </c>
      <c r="E142" s="307">
        <v>11</v>
      </c>
      <c r="F142" s="164">
        <f t="shared" si="10"/>
        <v>13</v>
      </c>
      <c r="G142" s="307">
        <v>7</v>
      </c>
      <c r="H142" s="307">
        <v>6</v>
      </c>
      <c r="I142" s="350">
        <f t="shared" si="11"/>
        <v>112</v>
      </c>
      <c r="K142" s="159" t="s">
        <v>10</v>
      </c>
      <c r="L142" s="160">
        <v>5</v>
      </c>
      <c r="M142" s="159" t="s">
        <v>219</v>
      </c>
      <c r="N142" s="159"/>
      <c r="O142" s="159" t="s">
        <v>13</v>
      </c>
      <c r="P142" s="160">
        <v>2</v>
      </c>
      <c r="Q142" s="159" t="s">
        <v>222</v>
      </c>
      <c r="W142" s="187" t="s">
        <v>13</v>
      </c>
      <c r="X142" s="188">
        <v>15</v>
      </c>
      <c r="Y142" s="187" t="s">
        <v>174</v>
      </c>
      <c r="AA142" s="187" t="s">
        <v>11</v>
      </c>
      <c r="AB142" s="188">
        <v>286</v>
      </c>
      <c r="AC142" s="187" t="s">
        <v>162</v>
      </c>
      <c r="AD142" s="187" t="s">
        <v>40</v>
      </c>
      <c r="AE142" s="188">
        <v>59</v>
      </c>
      <c r="AF142" s="187" t="s">
        <v>154</v>
      </c>
      <c r="AH142" s="189" t="s">
        <v>10</v>
      </c>
      <c r="AI142" s="190">
        <v>39</v>
      </c>
      <c r="AJ142" s="189" t="s">
        <v>166</v>
      </c>
    </row>
    <row r="143" spans="1:36" ht="21" customHeight="1" thickBot="1">
      <c r="A143" s="178" t="s">
        <v>410</v>
      </c>
      <c r="B143" s="202">
        <v>140</v>
      </c>
      <c r="C143" s="164">
        <f aca="true" t="shared" si="12" ref="C143:C185">D143+E143</f>
        <v>80</v>
      </c>
      <c r="D143" s="357">
        <v>23</v>
      </c>
      <c r="E143" s="307">
        <v>57</v>
      </c>
      <c r="F143" s="164">
        <f t="shared" si="10"/>
        <v>24</v>
      </c>
      <c r="G143" s="70">
        <v>14</v>
      </c>
      <c r="H143" s="307">
        <v>10</v>
      </c>
      <c r="I143" s="350">
        <f t="shared" si="11"/>
        <v>244</v>
      </c>
      <c r="K143" s="159" t="s">
        <v>10</v>
      </c>
      <c r="L143" s="160">
        <v>2</v>
      </c>
      <c r="M143" s="159" t="s">
        <v>164</v>
      </c>
      <c r="N143" s="159"/>
      <c r="O143" s="159" t="s">
        <v>13</v>
      </c>
      <c r="P143" s="160">
        <v>16</v>
      </c>
      <c r="Q143" s="159" t="s">
        <v>174</v>
      </c>
      <c r="W143" s="187" t="s">
        <v>13</v>
      </c>
      <c r="X143" s="188">
        <v>5</v>
      </c>
      <c r="Y143" s="187" t="s">
        <v>175</v>
      </c>
      <c r="AA143" s="187" t="s">
        <v>11</v>
      </c>
      <c r="AB143" s="188">
        <v>3</v>
      </c>
      <c r="AC143" s="187" t="s">
        <v>163</v>
      </c>
      <c r="AD143" s="187" t="s">
        <v>40</v>
      </c>
      <c r="AE143" s="188">
        <v>71</v>
      </c>
      <c r="AF143" s="187" t="s">
        <v>155</v>
      </c>
      <c r="AH143" s="189" t="s">
        <v>10</v>
      </c>
      <c r="AI143" s="190">
        <v>328</v>
      </c>
      <c r="AJ143" s="189" t="s">
        <v>167</v>
      </c>
    </row>
    <row r="144" spans="1:36" ht="21" customHeight="1" thickBot="1">
      <c r="A144" s="178" t="s">
        <v>411</v>
      </c>
      <c r="B144" s="202">
        <v>4</v>
      </c>
      <c r="C144" s="164">
        <f t="shared" si="12"/>
        <v>0</v>
      </c>
      <c r="D144" s="16">
        <v>0</v>
      </c>
      <c r="E144" s="352">
        <v>0</v>
      </c>
      <c r="F144" s="164">
        <f t="shared" si="10"/>
        <v>0</v>
      </c>
      <c r="G144" s="70">
        <v>0</v>
      </c>
      <c r="H144" s="354">
        <v>0</v>
      </c>
      <c r="I144" s="350">
        <f t="shared" si="11"/>
        <v>4</v>
      </c>
      <c r="K144" s="159" t="s">
        <v>10</v>
      </c>
      <c r="L144" s="160">
        <v>2</v>
      </c>
      <c r="M144" s="159" t="s">
        <v>165</v>
      </c>
      <c r="N144" s="159"/>
      <c r="O144" s="159" t="s">
        <v>13</v>
      </c>
      <c r="P144" s="160">
        <v>6</v>
      </c>
      <c r="Q144" s="159" t="s">
        <v>175</v>
      </c>
      <c r="W144" s="187" t="s">
        <v>13</v>
      </c>
      <c r="X144" s="188">
        <v>11</v>
      </c>
      <c r="Y144" s="187" t="s">
        <v>176</v>
      </c>
      <c r="AA144" s="187" t="s">
        <v>11</v>
      </c>
      <c r="AB144" s="188">
        <v>4</v>
      </c>
      <c r="AC144" s="187" t="s">
        <v>219</v>
      </c>
      <c r="AD144" s="187" t="s">
        <v>40</v>
      </c>
      <c r="AE144" s="188">
        <v>25</v>
      </c>
      <c r="AF144" s="187" t="s">
        <v>217</v>
      </c>
      <c r="AH144" s="189" t="s">
        <v>10</v>
      </c>
      <c r="AI144" s="190">
        <v>8</v>
      </c>
      <c r="AJ144" s="189" t="s">
        <v>168</v>
      </c>
    </row>
    <row r="145" spans="1:36" ht="21" customHeight="1" thickBot="1">
      <c r="A145" s="178" t="s">
        <v>412</v>
      </c>
      <c r="B145" s="202">
        <v>177</v>
      </c>
      <c r="C145" s="164">
        <f t="shared" si="12"/>
        <v>69</v>
      </c>
      <c r="D145" s="357">
        <v>22</v>
      </c>
      <c r="E145" s="307">
        <v>47</v>
      </c>
      <c r="F145" s="164">
        <f t="shared" si="10"/>
        <v>56</v>
      </c>
      <c r="G145" s="307">
        <v>27</v>
      </c>
      <c r="H145" s="307">
        <v>29</v>
      </c>
      <c r="I145" s="350">
        <f t="shared" si="11"/>
        <v>302</v>
      </c>
      <c r="K145" s="159" t="s">
        <v>10</v>
      </c>
      <c r="L145" s="160">
        <v>5</v>
      </c>
      <c r="M145" s="159" t="s">
        <v>220</v>
      </c>
      <c r="N145" s="159"/>
      <c r="O145" s="159" t="s">
        <v>13</v>
      </c>
      <c r="P145" s="160">
        <v>12</v>
      </c>
      <c r="Q145" s="159" t="s">
        <v>176</v>
      </c>
      <c r="W145" s="187" t="s">
        <v>13</v>
      </c>
      <c r="X145" s="188">
        <v>4</v>
      </c>
      <c r="Y145" s="187" t="s">
        <v>177</v>
      </c>
      <c r="AA145" s="187" t="s">
        <v>11</v>
      </c>
      <c r="AB145" s="188">
        <v>5</v>
      </c>
      <c r="AC145" s="187" t="s">
        <v>164</v>
      </c>
      <c r="AD145" s="187" t="s">
        <v>40</v>
      </c>
      <c r="AE145" s="188">
        <v>3057</v>
      </c>
      <c r="AF145" s="187" t="s">
        <v>156</v>
      </c>
      <c r="AH145" s="189" t="s">
        <v>10</v>
      </c>
      <c r="AI145" s="190">
        <v>2</v>
      </c>
      <c r="AJ145" s="189" t="s">
        <v>221</v>
      </c>
    </row>
    <row r="146" spans="1:36" ht="21" customHeight="1" thickBot="1">
      <c r="A146" s="178" t="s">
        <v>413</v>
      </c>
      <c r="B146" s="202">
        <v>59</v>
      </c>
      <c r="C146" s="164">
        <f t="shared" si="12"/>
        <v>29</v>
      </c>
      <c r="D146" s="357">
        <v>10</v>
      </c>
      <c r="E146" s="307">
        <v>19</v>
      </c>
      <c r="F146" s="164">
        <f t="shared" si="10"/>
        <v>25</v>
      </c>
      <c r="G146" s="307">
        <v>15</v>
      </c>
      <c r="H146" s="307">
        <v>10</v>
      </c>
      <c r="I146" s="350">
        <f t="shared" si="11"/>
        <v>113</v>
      </c>
      <c r="K146" s="159" t="s">
        <v>10</v>
      </c>
      <c r="L146" s="160">
        <v>34</v>
      </c>
      <c r="M146" s="159" t="s">
        <v>166</v>
      </c>
      <c r="N146" s="159"/>
      <c r="O146" s="159" t="s">
        <v>13</v>
      </c>
      <c r="P146" s="160">
        <v>4</v>
      </c>
      <c r="Q146" s="159" t="s">
        <v>177</v>
      </c>
      <c r="W146" s="187" t="s">
        <v>13</v>
      </c>
      <c r="X146" s="188">
        <v>4</v>
      </c>
      <c r="Y146" s="187" t="s">
        <v>178</v>
      </c>
      <c r="AA146" s="187" t="s">
        <v>11</v>
      </c>
      <c r="AB146" s="188">
        <v>4</v>
      </c>
      <c r="AC146" s="187" t="s">
        <v>165</v>
      </c>
      <c r="AD146" s="187" t="s">
        <v>40</v>
      </c>
      <c r="AE146" s="188">
        <v>168</v>
      </c>
      <c r="AF146" s="187" t="s">
        <v>157</v>
      </c>
      <c r="AH146" s="189" t="s">
        <v>10</v>
      </c>
      <c r="AI146" s="190">
        <v>16</v>
      </c>
      <c r="AJ146" s="189" t="s">
        <v>169</v>
      </c>
    </row>
    <row r="147" spans="1:36" ht="21" customHeight="1" thickBot="1">
      <c r="A147" s="178" t="s">
        <v>414</v>
      </c>
      <c r="B147" s="202">
        <v>71</v>
      </c>
      <c r="C147" s="164">
        <f t="shared" si="12"/>
        <v>33</v>
      </c>
      <c r="D147" s="357">
        <v>20</v>
      </c>
      <c r="E147" s="307">
        <v>13</v>
      </c>
      <c r="F147" s="164">
        <f t="shared" si="10"/>
        <v>11</v>
      </c>
      <c r="G147" s="307">
        <v>5</v>
      </c>
      <c r="H147" s="307">
        <v>6</v>
      </c>
      <c r="I147" s="350">
        <f t="shared" si="11"/>
        <v>115</v>
      </c>
      <c r="K147" s="159" t="s">
        <v>10</v>
      </c>
      <c r="L147" s="160">
        <v>302</v>
      </c>
      <c r="M147" s="159" t="s">
        <v>167</v>
      </c>
      <c r="N147" s="159"/>
      <c r="O147" s="159" t="s">
        <v>13</v>
      </c>
      <c r="P147" s="160">
        <v>5</v>
      </c>
      <c r="Q147" s="159" t="s">
        <v>178</v>
      </c>
      <c r="W147" s="187" t="s">
        <v>13</v>
      </c>
      <c r="X147" s="188">
        <v>5</v>
      </c>
      <c r="Y147" s="187" t="s">
        <v>179</v>
      </c>
      <c r="AA147" s="187" t="s">
        <v>11</v>
      </c>
      <c r="AB147" s="188">
        <v>4</v>
      </c>
      <c r="AC147" s="187" t="s">
        <v>220</v>
      </c>
      <c r="AD147" s="187" t="s">
        <v>40</v>
      </c>
      <c r="AE147" s="188">
        <v>79</v>
      </c>
      <c r="AF147" s="187" t="s">
        <v>158</v>
      </c>
      <c r="AH147" s="189" t="s">
        <v>10</v>
      </c>
      <c r="AI147" s="190">
        <v>20</v>
      </c>
      <c r="AJ147" s="189" t="s">
        <v>170</v>
      </c>
    </row>
    <row r="148" spans="1:36" ht="21" customHeight="1" thickBot="1">
      <c r="A148" s="178" t="s">
        <v>415</v>
      </c>
      <c r="B148" s="202">
        <v>25</v>
      </c>
      <c r="C148" s="164">
        <f t="shared" si="12"/>
        <v>14</v>
      </c>
      <c r="D148" s="357">
        <v>8</v>
      </c>
      <c r="E148" s="307">
        <v>6</v>
      </c>
      <c r="F148" s="164">
        <f t="shared" si="10"/>
        <v>6</v>
      </c>
      <c r="G148" s="307">
        <v>2</v>
      </c>
      <c r="H148" s="307">
        <v>4</v>
      </c>
      <c r="I148" s="350">
        <f t="shared" si="11"/>
        <v>45</v>
      </c>
      <c r="K148" s="159" t="s">
        <v>10</v>
      </c>
      <c r="L148" s="160">
        <v>7</v>
      </c>
      <c r="M148" s="159" t="s">
        <v>168</v>
      </c>
      <c r="N148" s="159"/>
      <c r="O148" s="159" t="s">
        <v>13</v>
      </c>
      <c r="P148" s="160">
        <v>5</v>
      </c>
      <c r="Q148" s="159" t="s">
        <v>179</v>
      </c>
      <c r="W148" s="187" t="s">
        <v>13</v>
      </c>
      <c r="X148" s="188">
        <v>23</v>
      </c>
      <c r="Y148" s="187" t="s">
        <v>224</v>
      </c>
      <c r="AA148" s="187" t="s">
        <v>11</v>
      </c>
      <c r="AB148" s="188">
        <v>47</v>
      </c>
      <c r="AC148" s="187" t="s">
        <v>166</v>
      </c>
      <c r="AD148" s="187" t="s">
        <v>40</v>
      </c>
      <c r="AE148" s="188">
        <v>107</v>
      </c>
      <c r="AF148" s="187" t="s">
        <v>159</v>
      </c>
      <c r="AH148" s="189" t="s">
        <v>10</v>
      </c>
      <c r="AI148" s="190">
        <v>2</v>
      </c>
      <c r="AJ148" s="189" t="s">
        <v>171</v>
      </c>
    </row>
    <row r="149" spans="1:36" ht="21" customHeight="1" thickBot="1">
      <c r="A149" s="178" t="s">
        <v>416</v>
      </c>
      <c r="B149" s="202">
        <v>3057</v>
      </c>
      <c r="C149" s="164">
        <f t="shared" si="12"/>
        <v>1259</v>
      </c>
      <c r="D149" s="357">
        <v>653</v>
      </c>
      <c r="E149" s="307">
        <v>606</v>
      </c>
      <c r="F149" s="164">
        <f t="shared" si="10"/>
        <v>796</v>
      </c>
      <c r="G149" s="307">
        <v>386</v>
      </c>
      <c r="H149" s="307">
        <v>410</v>
      </c>
      <c r="I149" s="350">
        <f t="shared" si="11"/>
        <v>5112</v>
      </c>
      <c r="K149" s="159" t="s">
        <v>10</v>
      </c>
      <c r="L149" s="160">
        <v>2</v>
      </c>
      <c r="M149" s="159" t="s">
        <v>221</v>
      </c>
      <c r="N149" s="159"/>
      <c r="O149" s="159" t="s">
        <v>13</v>
      </c>
      <c r="P149" s="160">
        <v>21</v>
      </c>
      <c r="Q149" s="159" t="s">
        <v>224</v>
      </c>
      <c r="W149" s="187" t="s">
        <v>13</v>
      </c>
      <c r="X149" s="188">
        <v>1</v>
      </c>
      <c r="Y149" s="187" t="s">
        <v>180</v>
      </c>
      <c r="AA149" s="187" t="s">
        <v>11</v>
      </c>
      <c r="AB149" s="188">
        <v>348</v>
      </c>
      <c r="AC149" s="187" t="s">
        <v>167</v>
      </c>
      <c r="AD149" s="187" t="s">
        <v>40</v>
      </c>
      <c r="AE149" s="188">
        <v>377</v>
      </c>
      <c r="AF149" s="187" t="s">
        <v>160</v>
      </c>
      <c r="AH149" s="189" t="s">
        <v>10</v>
      </c>
      <c r="AI149" s="190">
        <v>46</v>
      </c>
      <c r="AJ149" s="189" t="s">
        <v>172</v>
      </c>
    </row>
    <row r="150" spans="1:36" ht="21" customHeight="1" thickBot="1">
      <c r="A150" s="178" t="s">
        <v>417</v>
      </c>
      <c r="B150" s="202">
        <v>168</v>
      </c>
      <c r="C150" s="164">
        <f t="shared" si="12"/>
        <v>62</v>
      </c>
      <c r="D150" s="357">
        <v>29</v>
      </c>
      <c r="E150" s="307">
        <v>33</v>
      </c>
      <c r="F150" s="164">
        <f t="shared" si="10"/>
        <v>39</v>
      </c>
      <c r="G150" s="307">
        <v>15</v>
      </c>
      <c r="H150" s="307">
        <v>24</v>
      </c>
      <c r="I150" s="350">
        <f t="shared" si="11"/>
        <v>269</v>
      </c>
      <c r="K150" s="159" t="s">
        <v>10</v>
      </c>
      <c r="L150" s="160">
        <v>16</v>
      </c>
      <c r="M150" s="159" t="s">
        <v>169</v>
      </c>
      <c r="N150" s="159"/>
      <c r="O150" s="159" t="s">
        <v>13</v>
      </c>
      <c r="P150" s="160">
        <v>1</v>
      </c>
      <c r="Q150" s="159" t="s">
        <v>180</v>
      </c>
      <c r="W150" s="187" t="s">
        <v>13</v>
      </c>
      <c r="X150" s="188">
        <v>24</v>
      </c>
      <c r="Y150" s="187" t="s">
        <v>181</v>
      </c>
      <c r="AA150" s="187" t="s">
        <v>11</v>
      </c>
      <c r="AB150" s="188">
        <v>16</v>
      </c>
      <c r="AC150" s="187" t="s">
        <v>168</v>
      </c>
      <c r="AD150" s="187" t="s">
        <v>40</v>
      </c>
      <c r="AE150" s="188">
        <v>14</v>
      </c>
      <c r="AF150" s="187" t="s">
        <v>218</v>
      </c>
      <c r="AH150" s="189" t="s">
        <v>10</v>
      </c>
      <c r="AI150" s="190">
        <v>9</v>
      </c>
      <c r="AJ150" s="189" t="s">
        <v>173</v>
      </c>
    </row>
    <row r="151" spans="1:36" ht="21" customHeight="1" thickBot="1">
      <c r="A151" s="178" t="s">
        <v>418</v>
      </c>
      <c r="B151" s="202">
        <v>79</v>
      </c>
      <c r="C151" s="164">
        <f t="shared" si="12"/>
        <v>36</v>
      </c>
      <c r="D151" s="357">
        <v>16</v>
      </c>
      <c r="E151" s="307">
        <v>20</v>
      </c>
      <c r="F151" s="164">
        <f t="shared" si="10"/>
        <v>25</v>
      </c>
      <c r="G151" s="307">
        <v>12</v>
      </c>
      <c r="H151" s="307">
        <v>13</v>
      </c>
      <c r="I151" s="350">
        <f t="shared" si="11"/>
        <v>140</v>
      </c>
      <c r="K151" s="159" t="s">
        <v>10</v>
      </c>
      <c r="L151" s="160">
        <v>19</v>
      </c>
      <c r="M151" s="159" t="s">
        <v>170</v>
      </c>
      <c r="N151" s="159"/>
      <c r="O151" s="159" t="s">
        <v>13</v>
      </c>
      <c r="P151" s="160">
        <v>22</v>
      </c>
      <c r="Q151" s="159" t="s">
        <v>181</v>
      </c>
      <c r="W151" s="187" t="s">
        <v>13</v>
      </c>
      <c r="X151" s="188">
        <v>2</v>
      </c>
      <c r="Y151" s="187" t="s">
        <v>182</v>
      </c>
      <c r="AA151" s="187" t="s">
        <v>11</v>
      </c>
      <c r="AB151" s="188">
        <v>2</v>
      </c>
      <c r="AC151" s="187" t="s">
        <v>221</v>
      </c>
      <c r="AD151" s="187" t="s">
        <v>40</v>
      </c>
      <c r="AE151" s="188">
        <v>160</v>
      </c>
      <c r="AF151" s="187" t="s">
        <v>161</v>
      </c>
      <c r="AH151" s="189" t="s">
        <v>10</v>
      </c>
      <c r="AI151" s="190">
        <v>4</v>
      </c>
      <c r="AJ151" s="189" t="s">
        <v>222</v>
      </c>
    </row>
    <row r="152" spans="1:36" ht="21" customHeight="1" thickBot="1">
      <c r="A152" s="178" t="s">
        <v>419</v>
      </c>
      <c r="B152" s="202">
        <v>107</v>
      </c>
      <c r="C152" s="164">
        <f t="shared" si="12"/>
        <v>32</v>
      </c>
      <c r="D152" s="357">
        <v>10</v>
      </c>
      <c r="E152" s="307">
        <v>22</v>
      </c>
      <c r="F152" s="164">
        <f t="shared" si="10"/>
        <v>31</v>
      </c>
      <c r="G152" s="307">
        <v>9</v>
      </c>
      <c r="H152" s="307">
        <v>22</v>
      </c>
      <c r="I152" s="350">
        <f t="shared" si="11"/>
        <v>170</v>
      </c>
      <c r="K152" s="159" t="s">
        <v>10</v>
      </c>
      <c r="L152" s="160">
        <v>2</v>
      </c>
      <c r="M152" s="159" t="s">
        <v>171</v>
      </c>
      <c r="N152" s="159"/>
      <c r="O152" s="159" t="s">
        <v>13</v>
      </c>
      <c r="P152" s="160">
        <v>2</v>
      </c>
      <c r="Q152" s="159" t="s">
        <v>182</v>
      </c>
      <c r="W152" s="187" t="s">
        <v>13</v>
      </c>
      <c r="X152" s="188">
        <v>15</v>
      </c>
      <c r="Y152" s="187" t="s">
        <v>183</v>
      </c>
      <c r="AA152" s="187" t="s">
        <v>11</v>
      </c>
      <c r="AB152" s="188">
        <v>23</v>
      </c>
      <c r="AC152" s="187" t="s">
        <v>169</v>
      </c>
      <c r="AD152" s="187" t="s">
        <v>40</v>
      </c>
      <c r="AE152" s="188">
        <v>854</v>
      </c>
      <c r="AF152" s="187" t="s">
        <v>162</v>
      </c>
      <c r="AH152" s="189" t="s">
        <v>10</v>
      </c>
      <c r="AI152" s="190">
        <v>49</v>
      </c>
      <c r="AJ152" s="189" t="s">
        <v>174</v>
      </c>
    </row>
    <row r="153" spans="1:36" ht="21" customHeight="1" thickBot="1">
      <c r="A153" s="178" t="s">
        <v>420</v>
      </c>
      <c r="B153" s="202">
        <v>377</v>
      </c>
      <c r="C153" s="164">
        <f t="shared" si="12"/>
        <v>168</v>
      </c>
      <c r="D153" s="357">
        <v>79</v>
      </c>
      <c r="E153" s="307">
        <v>89</v>
      </c>
      <c r="F153" s="164">
        <f t="shared" si="10"/>
        <v>57</v>
      </c>
      <c r="G153" s="307">
        <v>22</v>
      </c>
      <c r="H153" s="307">
        <v>35</v>
      </c>
      <c r="I153" s="350">
        <f t="shared" si="11"/>
        <v>602</v>
      </c>
      <c r="K153" s="159" t="s">
        <v>10</v>
      </c>
      <c r="L153" s="160">
        <v>44</v>
      </c>
      <c r="M153" s="159" t="s">
        <v>172</v>
      </c>
      <c r="N153" s="159"/>
      <c r="O153" s="159" t="s">
        <v>13</v>
      </c>
      <c r="P153" s="160">
        <v>15</v>
      </c>
      <c r="Q153" s="159" t="s">
        <v>183</v>
      </c>
      <c r="W153" s="187" t="s">
        <v>13</v>
      </c>
      <c r="X153" s="188">
        <v>76</v>
      </c>
      <c r="Y153" s="187" t="s">
        <v>184</v>
      </c>
      <c r="AA153" s="187" t="s">
        <v>11</v>
      </c>
      <c r="AB153" s="188">
        <v>12</v>
      </c>
      <c r="AC153" s="187" t="s">
        <v>170</v>
      </c>
      <c r="AD153" s="187" t="s">
        <v>40</v>
      </c>
      <c r="AE153" s="188">
        <v>37</v>
      </c>
      <c r="AF153" s="187" t="s">
        <v>163</v>
      </c>
      <c r="AH153" s="189" t="s">
        <v>10</v>
      </c>
      <c r="AI153" s="190">
        <v>22</v>
      </c>
      <c r="AJ153" s="189" t="s">
        <v>175</v>
      </c>
    </row>
    <row r="154" spans="1:36" ht="21" customHeight="1" thickBot="1">
      <c r="A154" s="178" t="s">
        <v>421</v>
      </c>
      <c r="B154" s="202">
        <v>14</v>
      </c>
      <c r="C154" s="164">
        <f t="shared" si="12"/>
        <v>16</v>
      </c>
      <c r="D154" s="357">
        <v>9</v>
      </c>
      <c r="E154" s="307">
        <v>7</v>
      </c>
      <c r="F154" s="164">
        <f t="shared" si="10"/>
        <v>1</v>
      </c>
      <c r="G154" s="70">
        <v>0</v>
      </c>
      <c r="H154" s="307">
        <v>1</v>
      </c>
      <c r="I154" s="350">
        <f t="shared" si="11"/>
        <v>31</v>
      </c>
      <c r="K154" s="159" t="s">
        <v>10</v>
      </c>
      <c r="L154" s="160">
        <v>11</v>
      </c>
      <c r="M154" s="159" t="s">
        <v>173</v>
      </c>
      <c r="N154" s="159"/>
      <c r="O154" s="159" t="s">
        <v>13</v>
      </c>
      <c r="P154" s="160">
        <v>73</v>
      </c>
      <c r="Q154" s="159" t="s">
        <v>184</v>
      </c>
      <c r="W154" s="187" t="s">
        <v>13</v>
      </c>
      <c r="X154" s="188">
        <v>2</v>
      </c>
      <c r="Y154" s="187" t="s">
        <v>223</v>
      </c>
      <c r="AA154" s="187" t="s">
        <v>11</v>
      </c>
      <c r="AB154" s="188">
        <v>2</v>
      </c>
      <c r="AC154" s="187" t="s">
        <v>171</v>
      </c>
      <c r="AD154" s="187" t="s">
        <v>40</v>
      </c>
      <c r="AE154" s="188">
        <v>36</v>
      </c>
      <c r="AF154" s="187" t="s">
        <v>219</v>
      </c>
      <c r="AH154" s="189" t="s">
        <v>10</v>
      </c>
      <c r="AI154" s="190">
        <v>42</v>
      </c>
      <c r="AJ154" s="189" t="s">
        <v>176</v>
      </c>
    </row>
    <row r="155" spans="1:36" ht="21" customHeight="1" thickBot="1">
      <c r="A155" s="178" t="s">
        <v>422</v>
      </c>
      <c r="B155" s="202">
        <v>160</v>
      </c>
      <c r="C155" s="164">
        <f t="shared" si="12"/>
        <v>80</v>
      </c>
      <c r="D155" s="357">
        <v>59</v>
      </c>
      <c r="E155" s="307">
        <v>21</v>
      </c>
      <c r="F155" s="164">
        <f t="shared" si="10"/>
        <v>33</v>
      </c>
      <c r="G155" s="307">
        <v>14</v>
      </c>
      <c r="H155" s="307">
        <v>19</v>
      </c>
      <c r="I155" s="351">
        <f t="shared" si="11"/>
        <v>273</v>
      </c>
      <c r="K155" s="159" t="s">
        <v>10</v>
      </c>
      <c r="L155" s="160">
        <v>4</v>
      </c>
      <c r="M155" s="159" t="s">
        <v>222</v>
      </c>
      <c r="N155" s="159"/>
      <c r="O155" s="159" t="s">
        <v>13</v>
      </c>
      <c r="P155" s="160">
        <v>2</v>
      </c>
      <c r="Q155" s="159" t="s">
        <v>223</v>
      </c>
      <c r="W155" s="187" t="s">
        <v>13</v>
      </c>
      <c r="X155" s="188">
        <v>5</v>
      </c>
      <c r="Y155" s="187" t="s">
        <v>185</v>
      </c>
      <c r="AA155" s="187" t="s">
        <v>11</v>
      </c>
      <c r="AB155" s="188">
        <v>39</v>
      </c>
      <c r="AC155" s="187" t="s">
        <v>172</v>
      </c>
      <c r="AD155" s="187" t="s">
        <v>40</v>
      </c>
      <c r="AE155" s="188">
        <v>28</v>
      </c>
      <c r="AF155" s="187" t="s">
        <v>164</v>
      </c>
      <c r="AH155" s="189" t="s">
        <v>10</v>
      </c>
      <c r="AI155" s="190">
        <v>5</v>
      </c>
      <c r="AJ155" s="189" t="s">
        <v>177</v>
      </c>
    </row>
    <row r="156" spans="1:36" ht="21" customHeight="1" thickBot="1">
      <c r="A156" s="178" t="s">
        <v>423</v>
      </c>
      <c r="B156" s="202">
        <v>854</v>
      </c>
      <c r="C156" s="164">
        <f t="shared" si="12"/>
        <v>416</v>
      </c>
      <c r="D156" s="357">
        <v>130</v>
      </c>
      <c r="E156" s="307">
        <v>286</v>
      </c>
      <c r="F156" s="164">
        <f t="shared" si="10"/>
        <v>240</v>
      </c>
      <c r="G156" s="307">
        <v>109</v>
      </c>
      <c r="H156" s="307">
        <v>131</v>
      </c>
      <c r="I156" s="349">
        <f t="shared" si="11"/>
        <v>1510</v>
      </c>
      <c r="K156" s="159" t="s">
        <v>10</v>
      </c>
      <c r="L156" s="160">
        <v>45</v>
      </c>
      <c r="M156" s="159" t="s">
        <v>174</v>
      </c>
      <c r="N156" s="159"/>
      <c r="O156" s="159" t="s">
        <v>13</v>
      </c>
      <c r="P156" s="160">
        <v>4</v>
      </c>
      <c r="Q156" s="159" t="s">
        <v>185</v>
      </c>
      <c r="AA156" s="187" t="s">
        <v>11</v>
      </c>
      <c r="AB156" s="188">
        <v>8</v>
      </c>
      <c r="AC156" s="187" t="s">
        <v>173</v>
      </c>
      <c r="AD156" s="187" t="s">
        <v>40</v>
      </c>
      <c r="AE156" s="188">
        <v>23</v>
      </c>
      <c r="AF156" s="187" t="s">
        <v>165</v>
      </c>
      <c r="AH156" s="189" t="s">
        <v>10</v>
      </c>
      <c r="AI156" s="190">
        <v>15</v>
      </c>
      <c r="AJ156" s="189" t="s">
        <v>178</v>
      </c>
    </row>
    <row r="157" spans="1:36" ht="21" customHeight="1" thickBot="1">
      <c r="A157" s="178" t="s">
        <v>424</v>
      </c>
      <c r="B157" s="202">
        <v>37</v>
      </c>
      <c r="C157" s="164">
        <f t="shared" si="12"/>
        <v>10</v>
      </c>
      <c r="D157" s="357">
        <v>7</v>
      </c>
      <c r="E157" s="307">
        <v>3</v>
      </c>
      <c r="F157" s="164">
        <f t="shared" si="10"/>
        <v>2</v>
      </c>
      <c r="G157" s="307">
        <v>1</v>
      </c>
      <c r="H157" s="307">
        <v>1</v>
      </c>
      <c r="I157" s="350">
        <f t="shared" si="11"/>
        <v>49</v>
      </c>
      <c r="K157" s="159" t="s">
        <v>10</v>
      </c>
      <c r="L157" s="160">
        <v>19</v>
      </c>
      <c r="M157" s="159" t="s">
        <v>175</v>
      </c>
      <c r="N157" s="163"/>
      <c r="P157" s="74">
        <f>SUM(P5:P156)</f>
        <v>21252</v>
      </c>
      <c r="AA157" s="187" t="s">
        <v>11</v>
      </c>
      <c r="AB157" s="188">
        <v>7</v>
      </c>
      <c r="AC157" s="187" t="s">
        <v>222</v>
      </c>
      <c r="AD157" s="187" t="s">
        <v>40</v>
      </c>
      <c r="AE157" s="188">
        <v>28</v>
      </c>
      <c r="AF157" s="187" t="s">
        <v>220</v>
      </c>
      <c r="AH157" s="189" t="s">
        <v>10</v>
      </c>
      <c r="AI157" s="190">
        <v>8</v>
      </c>
      <c r="AJ157" s="189" t="s">
        <v>179</v>
      </c>
    </row>
    <row r="158" spans="1:36" ht="21" customHeight="1" thickBot="1">
      <c r="A158" s="178" t="s">
        <v>425</v>
      </c>
      <c r="B158" s="202">
        <v>36</v>
      </c>
      <c r="C158" s="164">
        <f t="shared" si="12"/>
        <v>9</v>
      </c>
      <c r="D158" s="357">
        <v>5</v>
      </c>
      <c r="E158" s="307">
        <v>4</v>
      </c>
      <c r="F158" s="164">
        <f t="shared" si="10"/>
        <v>2</v>
      </c>
      <c r="G158" s="70">
        <v>0</v>
      </c>
      <c r="H158" s="307">
        <v>2</v>
      </c>
      <c r="I158" s="350">
        <f t="shared" si="11"/>
        <v>47</v>
      </c>
      <c r="K158" s="159" t="s">
        <v>10</v>
      </c>
      <c r="L158" s="160">
        <v>36</v>
      </c>
      <c r="M158" s="159" t="s">
        <v>176</v>
      </c>
      <c r="N158" s="163"/>
      <c r="AA158" s="187" t="s">
        <v>11</v>
      </c>
      <c r="AB158" s="188">
        <v>43</v>
      </c>
      <c r="AC158" s="187" t="s">
        <v>174</v>
      </c>
      <c r="AD158" s="187" t="s">
        <v>40</v>
      </c>
      <c r="AE158" s="188">
        <v>265</v>
      </c>
      <c r="AF158" s="187" t="s">
        <v>166</v>
      </c>
      <c r="AH158" s="189" t="s">
        <v>10</v>
      </c>
      <c r="AI158" s="190">
        <v>58</v>
      </c>
      <c r="AJ158" s="189" t="s">
        <v>224</v>
      </c>
    </row>
    <row r="159" spans="1:36" ht="21" customHeight="1" thickBot="1">
      <c r="A159" s="178" t="s">
        <v>426</v>
      </c>
      <c r="B159" s="202">
        <v>28</v>
      </c>
      <c r="C159" s="164">
        <f t="shared" si="12"/>
        <v>8</v>
      </c>
      <c r="D159" s="357">
        <v>3</v>
      </c>
      <c r="E159" s="307">
        <v>5</v>
      </c>
      <c r="F159" s="164">
        <f t="shared" si="10"/>
        <v>3</v>
      </c>
      <c r="G159" s="70">
        <v>0</v>
      </c>
      <c r="H159" s="307">
        <v>3</v>
      </c>
      <c r="I159" s="350">
        <f t="shared" si="11"/>
        <v>39</v>
      </c>
      <c r="K159" s="159" t="s">
        <v>10</v>
      </c>
      <c r="L159" s="160">
        <v>5</v>
      </c>
      <c r="M159" s="159" t="s">
        <v>177</v>
      </c>
      <c r="N159" s="163"/>
      <c r="AA159" s="187" t="s">
        <v>11</v>
      </c>
      <c r="AB159" s="188">
        <v>16</v>
      </c>
      <c r="AC159" s="187" t="s">
        <v>175</v>
      </c>
      <c r="AD159" s="187" t="s">
        <v>40</v>
      </c>
      <c r="AE159" s="188">
        <v>1274</v>
      </c>
      <c r="AF159" s="187" t="s">
        <v>167</v>
      </c>
      <c r="AH159" s="189" t="s">
        <v>10</v>
      </c>
      <c r="AI159" s="190">
        <v>3</v>
      </c>
      <c r="AJ159" s="189" t="s">
        <v>180</v>
      </c>
    </row>
    <row r="160" spans="1:36" ht="21" customHeight="1" thickBot="1">
      <c r="A160" s="178" t="s">
        <v>427</v>
      </c>
      <c r="B160" s="202">
        <v>23</v>
      </c>
      <c r="C160" s="164">
        <f t="shared" si="12"/>
        <v>6</v>
      </c>
      <c r="D160" s="357">
        <v>2</v>
      </c>
      <c r="E160" s="307">
        <v>4</v>
      </c>
      <c r="F160" s="164">
        <f t="shared" si="10"/>
        <v>5</v>
      </c>
      <c r="G160" s="307">
        <v>3</v>
      </c>
      <c r="H160" s="307">
        <v>2</v>
      </c>
      <c r="I160" s="350">
        <f t="shared" si="11"/>
        <v>34</v>
      </c>
      <c r="K160" s="159" t="s">
        <v>10</v>
      </c>
      <c r="L160" s="160">
        <v>15</v>
      </c>
      <c r="M160" s="159" t="s">
        <v>178</v>
      </c>
      <c r="N160" s="163"/>
      <c r="AA160" s="187" t="s">
        <v>11</v>
      </c>
      <c r="AB160" s="188">
        <v>38</v>
      </c>
      <c r="AC160" s="187" t="s">
        <v>176</v>
      </c>
      <c r="AD160" s="187" t="s">
        <v>40</v>
      </c>
      <c r="AE160" s="188">
        <v>56</v>
      </c>
      <c r="AF160" s="187" t="s">
        <v>168</v>
      </c>
      <c r="AH160" s="189" t="s">
        <v>10</v>
      </c>
      <c r="AI160" s="190">
        <v>53</v>
      </c>
      <c r="AJ160" s="189" t="s">
        <v>181</v>
      </c>
    </row>
    <row r="161" spans="1:36" ht="21" customHeight="1" thickBot="1">
      <c r="A161" s="178" t="s">
        <v>428</v>
      </c>
      <c r="B161" s="202">
        <v>28</v>
      </c>
      <c r="C161" s="164">
        <f t="shared" si="12"/>
        <v>9</v>
      </c>
      <c r="D161" s="357">
        <v>5</v>
      </c>
      <c r="E161" s="307">
        <v>4</v>
      </c>
      <c r="F161" s="164">
        <f t="shared" si="10"/>
        <v>2</v>
      </c>
      <c r="G161" s="70">
        <v>0</v>
      </c>
      <c r="H161" s="307">
        <v>2</v>
      </c>
      <c r="I161" s="350">
        <f t="shared" si="11"/>
        <v>39</v>
      </c>
      <c r="K161" s="159" t="s">
        <v>10</v>
      </c>
      <c r="L161" s="160">
        <v>4</v>
      </c>
      <c r="M161" s="159" t="s">
        <v>179</v>
      </c>
      <c r="N161" s="163"/>
      <c r="AA161" s="187" t="s">
        <v>11</v>
      </c>
      <c r="AB161" s="188">
        <v>5</v>
      </c>
      <c r="AC161" s="187" t="s">
        <v>177</v>
      </c>
      <c r="AD161" s="187" t="s">
        <v>40</v>
      </c>
      <c r="AE161" s="188">
        <v>11</v>
      </c>
      <c r="AF161" s="187" t="s">
        <v>221</v>
      </c>
      <c r="AH161" s="189" t="s">
        <v>10</v>
      </c>
      <c r="AI161" s="190">
        <v>5</v>
      </c>
      <c r="AJ161" s="189" t="s">
        <v>182</v>
      </c>
    </row>
    <row r="162" spans="1:36" ht="21" customHeight="1" thickBot="1">
      <c r="A162" s="178" t="s">
        <v>429</v>
      </c>
      <c r="B162" s="202">
        <v>265</v>
      </c>
      <c r="C162" s="164">
        <f t="shared" si="12"/>
        <v>86</v>
      </c>
      <c r="D162" s="357">
        <v>39</v>
      </c>
      <c r="E162" s="307">
        <v>47</v>
      </c>
      <c r="F162" s="164">
        <f t="shared" si="10"/>
        <v>52</v>
      </c>
      <c r="G162" s="307">
        <v>27</v>
      </c>
      <c r="H162" s="307">
        <v>25</v>
      </c>
      <c r="I162" s="350">
        <f t="shared" si="11"/>
        <v>403</v>
      </c>
      <c r="K162" s="159" t="s">
        <v>10</v>
      </c>
      <c r="L162" s="160">
        <v>60</v>
      </c>
      <c r="M162" s="159" t="s">
        <v>224</v>
      </c>
      <c r="N162" s="163"/>
      <c r="AA162" s="187" t="s">
        <v>11</v>
      </c>
      <c r="AB162" s="188">
        <v>12</v>
      </c>
      <c r="AC162" s="187" t="s">
        <v>178</v>
      </c>
      <c r="AD162" s="187" t="s">
        <v>40</v>
      </c>
      <c r="AE162" s="188">
        <v>81</v>
      </c>
      <c r="AF162" s="187" t="s">
        <v>169</v>
      </c>
      <c r="AH162" s="189" t="s">
        <v>10</v>
      </c>
      <c r="AI162" s="190">
        <v>35</v>
      </c>
      <c r="AJ162" s="189" t="s">
        <v>183</v>
      </c>
    </row>
    <row r="163" spans="1:36" ht="21" customHeight="1" thickBot="1">
      <c r="A163" s="178" t="s">
        <v>430</v>
      </c>
      <c r="B163" s="202">
        <v>1274</v>
      </c>
      <c r="C163" s="164">
        <f t="shared" si="12"/>
        <v>676</v>
      </c>
      <c r="D163" s="357">
        <v>328</v>
      </c>
      <c r="E163" s="307">
        <v>348</v>
      </c>
      <c r="F163" s="164">
        <f t="shared" si="10"/>
        <v>304</v>
      </c>
      <c r="G163" s="307">
        <v>155</v>
      </c>
      <c r="H163" s="307">
        <v>149</v>
      </c>
      <c r="I163" s="350">
        <f t="shared" si="11"/>
        <v>2254</v>
      </c>
      <c r="K163" s="159" t="s">
        <v>10</v>
      </c>
      <c r="L163" s="160">
        <v>2</v>
      </c>
      <c r="M163" s="159" t="s">
        <v>180</v>
      </c>
      <c r="N163" s="163"/>
      <c r="AA163" s="187" t="s">
        <v>11</v>
      </c>
      <c r="AB163" s="188">
        <v>9</v>
      </c>
      <c r="AC163" s="187" t="s">
        <v>179</v>
      </c>
      <c r="AD163" s="187" t="s">
        <v>40</v>
      </c>
      <c r="AE163" s="188">
        <v>47</v>
      </c>
      <c r="AF163" s="187" t="s">
        <v>170</v>
      </c>
      <c r="AH163" s="189" t="s">
        <v>10</v>
      </c>
      <c r="AI163" s="190">
        <v>63</v>
      </c>
      <c r="AJ163" s="189" t="s">
        <v>184</v>
      </c>
    </row>
    <row r="164" spans="1:36" ht="21" customHeight="1" thickBot="1">
      <c r="A164" s="178" t="s">
        <v>431</v>
      </c>
      <c r="B164" s="202">
        <v>56</v>
      </c>
      <c r="C164" s="164">
        <f t="shared" si="12"/>
        <v>24</v>
      </c>
      <c r="D164" s="357">
        <v>8</v>
      </c>
      <c r="E164" s="307">
        <v>16</v>
      </c>
      <c r="F164" s="164">
        <f t="shared" si="10"/>
        <v>15</v>
      </c>
      <c r="G164" s="307">
        <v>4</v>
      </c>
      <c r="H164" s="307">
        <v>11</v>
      </c>
      <c r="I164" s="350">
        <f t="shared" si="11"/>
        <v>95</v>
      </c>
      <c r="K164" s="159" t="s">
        <v>10</v>
      </c>
      <c r="L164" s="160">
        <v>49</v>
      </c>
      <c r="M164" s="159" t="s">
        <v>181</v>
      </c>
      <c r="N164" s="163"/>
      <c r="AA164" s="187" t="s">
        <v>11</v>
      </c>
      <c r="AB164" s="188">
        <v>58</v>
      </c>
      <c r="AC164" s="187" t="s">
        <v>224</v>
      </c>
      <c r="AD164" s="187" t="s">
        <v>40</v>
      </c>
      <c r="AE164" s="188">
        <v>10</v>
      </c>
      <c r="AF164" s="187" t="s">
        <v>171</v>
      </c>
      <c r="AH164" s="189" t="s">
        <v>10</v>
      </c>
      <c r="AI164" s="190">
        <v>1</v>
      </c>
      <c r="AJ164" s="189" t="s">
        <v>223</v>
      </c>
    </row>
    <row r="165" spans="1:36" ht="21" customHeight="1" thickBot="1">
      <c r="A165" s="178" t="s">
        <v>432</v>
      </c>
      <c r="B165" s="202">
        <v>11</v>
      </c>
      <c r="C165" s="164">
        <f t="shared" si="12"/>
        <v>4</v>
      </c>
      <c r="D165" s="357">
        <v>2</v>
      </c>
      <c r="E165" s="307">
        <v>2</v>
      </c>
      <c r="F165" s="164">
        <f t="shared" si="10"/>
        <v>2</v>
      </c>
      <c r="G165" s="70">
        <v>0</v>
      </c>
      <c r="H165" s="307">
        <v>2</v>
      </c>
      <c r="I165" s="350">
        <f t="shared" si="11"/>
        <v>17</v>
      </c>
      <c r="K165" s="159" t="s">
        <v>10</v>
      </c>
      <c r="L165" s="160">
        <v>5</v>
      </c>
      <c r="M165" s="159" t="s">
        <v>182</v>
      </c>
      <c r="N165" s="163"/>
      <c r="AA165" s="187" t="s">
        <v>11</v>
      </c>
      <c r="AB165" s="188">
        <v>18</v>
      </c>
      <c r="AC165" s="187" t="s">
        <v>180</v>
      </c>
      <c r="AD165" s="187" t="s">
        <v>40</v>
      </c>
      <c r="AE165" s="188">
        <v>219</v>
      </c>
      <c r="AF165" s="187" t="s">
        <v>172</v>
      </c>
      <c r="AH165" s="189" t="s">
        <v>10</v>
      </c>
      <c r="AI165" s="190">
        <v>13</v>
      </c>
      <c r="AJ165" s="189" t="s">
        <v>185</v>
      </c>
    </row>
    <row r="166" spans="1:32" ht="21" customHeight="1" thickBot="1">
      <c r="A166" s="178" t="s">
        <v>433</v>
      </c>
      <c r="B166" s="202">
        <v>81</v>
      </c>
      <c r="C166" s="164">
        <f t="shared" si="12"/>
        <v>39</v>
      </c>
      <c r="D166" s="357">
        <v>16</v>
      </c>
      <c r="E166" s="307">
        <v>23</v>
      </c>
      <c r="F166" s="164">
        <f t="shared" si="10"/>
        <v>22</v>
      </c>
      <c r="G166" s="307">
        <v>8</v>
      </c>
      <c r="H166" s="307">
        <v>14</v>
      </c>
      <c r="I166" s="350">
        <f t="shared" si="11"/>
        <v>142</v>
      </c>
      <c r="K166" s="159" t="s">
        <v>10</v>
      </c>
      <c r="L166" s="160">
        <v>35</v>
      </c>
      <c r="M166" s="159" t="s">
        <v>183</v>
      </c>
      <c r="N166" s="163"/>
      <c r="AA166" s="187" t="s">
        <v>11</v>
      </c>
      <c r="AB166" s="188">
        <v>40</v>
      </c>
      <c r="AC166" s="187" t="s">
        <v>181</v>
      </c>
      <c r="AD166" s="187" t="s">
        <v>40</v>
      </c>
      <c r="AE166" s="188">
        <v>19</v>
      </c>
      <c r="AF166" s="187" t="s">
        <v>173</v>
      </c>
    </row>
    <row r="167" spans="1:32" ht="21" customHeight="1" thickBot="1">
      <c r="A167" s="178" t="s">
        <v>434</v>
      </c>
      <c r="B167" s="202">
        <v>47</v>
      </c>
      <c r="C167" s="164">
        <f t="shared" si="12"/>
        <v>32</v>
      </c>
      <c r="D167" s="357">
        <v>20</v>
      </c>
      <c r="E167" s="307">
        <v>12</v>
      </c>
      <c r="F167" s="164">
        <f t="shared" si="10"/>
        <v>14</v>
      </c>
      <c r="G167" s="307">
        <v>5</v>
      </c>
      <c r="H167" s="307">
        <v>9</v>
      </c>
      <c r="I167" s="350">
        <f t="shared" si="11"/>
        <v>93</v>
      </c>
      <c r="K167" s="159" t="s">
        <v>10</v>
      </c>
      <c r="L167" s="160">
        <v>58</v>
      </c>
      <c r="M167" s="159" t="s">
        <v>184</v>
      </c>
      <c r="N167" s="163"/>
      <c r="AA167" s="187" t="s">
        <v>11</v>
      </c>
      <c r="AB167" s="188">
        <v>11</v>
      </c>
      <c r="AC167" s="187" t="s">
        <v>182</v>
      </c>
      <c r="AD167" s="187" t="s">
        <v>40</v>
      </c>
      <c r="AE167" s="188">
        <v>21</v>
      </c>
      <c r="AF167" s="187" t="s">
        <v>222</v>
      </c>
    </row>
    <row r="168" spans="1:32" ht="21" customHeight="1" thickBot="1">
      <c r="A168" s="178" t="s">
        <v>435</v>
      </c>
      <c r="B168" s="202">
        <v>10</v>
      </c>
      <c r="C168" s="164">
        <f t="shared" si="12"/>
        <v>4</v>
      </c>
      <c r="D168" s="357">
        <v>2</v>
      </c>
      <c r="E168" s="307">
        <v>2</v>
      </c>
      <c r="F168" s="164">
        <f t="shared" si="10"/>
        <v>3</v>
      </c>
      <c r="G168" s="307">
        <v>2</v>
      </c>
      <c r="H168" s="307">
        <v>1</v>
      </c>
      <c r="I168" s="350">
        <f t="shared" si="11"/>
        <v>17</v>
      </c>
      <c r="K168" s="159" t="s">
        <v>10</v>
      </c>
      <c r="L168" s="160">
        <v>1</v>
      </c>
      <c r="M168" s="159" t="s">
        <v>223</v>
      </c>
      <c r="N168" s="163"/>
      <c r="AA168" s="187" t="s">
        <v>11</v>
      </c>
      <c r="AB168" s="188">
        <v>48</v>
      </c>
      <c r="AC168" s="187" t="s">
        <v>183</v>
      </c>
      <c r="AD168" s="187" t="s">
        <v>40</v>
      </c>
      <c r="AE168" s="188">
        <v>161</v>
      </c>
      <c r="AF168" s="187" t="s">
        <v>174</v>
      </c>
    </row>
    <row r="169" spans="1:32" ht="21" customHeight="1" thickBot="1">
      <c r="A169" s="178" t="s">
        <v>436</v>
      </c>
      <c r="B169" s="202">
        <v>219</v>
      </c>
      <c r="C169" s="164">
        <f t="shared" si="12"/>
        <v>85</v>
      </c>
      <c r="D169" s="357">
        <v>46</v>
      </c>
      <c r="E169" s="307">
        <v>39</v>
      </c>
      <c r="F169" s="164">
        <f t="shared" si="10"/>
        <v>47</v>
      </c>
      <c r="G169" s="307">
        <v>24</v>
      </c>
      <c r="H169" s="307">
        <v>23</v>
      </c>
      <c r="I169" s="350">
        <f t="shared" si="11"/>
        <v>351</v>
      </c>
      <c r="K169" s="159" t="s">
        <v>10</v>
      </c>
      <c r="L169" s="160">
        <v>12</v>
      </c>
      <c r="M169" s="159" t="s">
        <v>185</v>
      </c>
      <c r="N169" s="163"/>
      <c r="AA169" s="187" t="s">
        <v>11</v>
      </c>
      <c r="AB169" s="188">
        <v>71</v>
      </c>
      <c r="AC169" s="187" t="s">
        <v>184</v>
      </c>
      <c r="AD169" s="187" t="s">
        <v>40</v>
      </c>
      <c r="AE169" s="188">
        <v>103</v>
      </c>
      <c r="AF169" s="187" t="s">
        <v>175</v>
      </c>
    </row>
    <row r="170" spans="1:32" ht="21" customHeight="1" thickBot="1">
      <c r="A170" s="178" t="s">
        <v>437</v>
      </c>
      <c r="B170" s="202">
        <v>19</v>
      </c>
      <c r="C170" s="164">
        <f t="shared" si="12"/>
        <v>17</v>
      </c>
      <c r="D170" s="357">
        <v>9</v>
      </c>
      <c r="E170" s="307">
        <v>8</v>
      </c>
      <c r="F170" s="164">
        <f t="shared" si="10"/>
        <v>5</v>
      </c>
      <c r="G170" s="307">
        <v>2</v>
      </c>
      <c r="H170" s="307">
        <v>3</v>
      </c>
      <c r="I170" s="350">
        <f t="shared" si="11"/>
        <v>41</v>
      </c>
      <c r="L170" s="74">
        <f>SUM(L6:L169)</f>
        <v>31889</v>
      </c>
      <c r="AA170" s="187" t="s">
        <v>11</v>
      </c>
      <c r="AB170" s="188">
        <v>1</v>
      </c>
      <c r="AC170" s="187" t="s">
        <v>223</v>
      </c>
      <c r="AD170" s="187" t="s">
        <v>40</v>
      </c>
      <c r="AE170" s="188">
        <v>162</v>
      </c>
      <c r="AF170" s="187" t="s">
        <v>176</v>
      </c>
    </row>
    <row r="171" spans="1:32" ht="21" customHeight="1" thickBot="1">
      <c r="A171" s="178" t="s">
        <v>438</v>
      </c>
      <c r="B171" s="202">
        <v>21</v>
      </c>
      <c r="C171" s="164">
        <f t="shared" si="12"/>
        <v>11</v>
      </c>
      <c r="D171" s="357">
        <v>4</v>
      </c>
      <c r="E171" s="307">
        <v>7</v>
      </c>
      <c r="F171" s="164">
        <f t="shared" si="10"/>
        <v>4</v>
      </c>
      <c r="G171" s="307">
        <v>2</v>
      </c>
      <c r="H171" s="307">
        <v>2</v>
      </c>
      <c r="I171" s="350">
        <f t="shared" si="11"/>
        <v>36</v>
      </c>
      <c r="AA171" s="187" t="s">
        <v>11</v>
      </c>
      <c r="AB171" s="188">
        <v>7</v>
      </c>
      <c r="AC171" s="187" t="s">
        <v>185</v>
      </c>
      <c r="AD171" s="187" t="s">
        <v>40</v>
      </c>
      <c r="AE171" s="188">
        <v>21</v>
      </c>
      <c r="AF171" s="187" t="s">
        <v>177</v>
      </c>
    </row>
    <row r="172" spans="1:32" ht="21" customHeight="1" thickBot="1">
      <c r="A172" s="178" t="s">
        <v>439</v>
      </c>
      <c r="B172" s="202">
        <v>161</v>
      </c>
      <c r="C172" s="164">
        <f t="shared" si="12"/>
        <v>92</v>
      </c>
      <c r="D172" s="357">
        <v>49</v>
      </c>
      <c r="E172" s="307">
        <v>43</v>
      </c>
      <c r="F172" s="164">
        <f t="shared" si="10"/>
        <v>39</v>
      </c>
      <c r="G172" s="307">
        <v>15</v>
      </c>
      <c r="H172" s="307">
        <v>24</v>
      </c>
      <c r="I172" s="350">
        <f t="shared" si="11"/>
        <v>292</v>
      </c>
      <c r="AD172" s="187" t="s">
        <v>40</v>
      </c>
      <c r="AE172" s="188">
        <v>48</v>
      </c>
      <c r="AF172" s="187" t="s">
        <v>178</v>
      </c>
    </row>
    <row r="173" spans="1:32" ht="21" customHeight="1" thickBot="1">
      <c r="A173" s="178" t="s">
        <v>440</v>
      </c>
      <c r="B173" s="202">
        <v>103</v>
      </c>
      <c r="C173" s="164">
        <f t="shared" si="12"/>
        <v>38</v>
      </c>
      <c r="D173" s="357">
        <v>22</v>
      </c>
      <c r="E173" s="307">
        <v>16</v>
      </c>
      <c r="F173" s="164">
        <f t="shared" si="10"/>
        <v>11</v>
      </c>
      <c r="G173" s="307">
        <v>5</v>
      </c>
      <c r="H173" s="307">
        <v>6</v>
      </c>
      <c r="I173" s="350">
        <f t="shared" si="11"/>
        <v>152</v>
      </c>
      <c r="AD173" s="187" t="s">
        <v>40</v>
      </c>
      <c r="AE173" s="188">
        <v>24</v>
      </c>
      <c r="AF173" s="187" t="s">
        <v>179</v>
      </c>
    </row>
    <row r="174" spans="1:32" ht="21" customHeight="1" thickBot="1">
      <c r="A174" s="178" t="s">
        <v>441</v>
      </c>
      <c r="B174" s="202">
        <v>162</v>
      </c>
      <c r="C174" s="164">
        <f t="shared" si="12"/>
        <v>80</v>
      </c>
      <c r="D174" s="357">
        <v>42</v>
      </c>
      <c r="E174" s="307">
        <v>38</v>
      </c>
      <c r="F174" s="164">
        <f t="shared" si="10"/>
        <v>25</v>
      </c>
      <c r="G174" s="307">
        <v>11</v>
      </c>
      <c r="H174" s="307">
        <v>14</v>
      </c>
      <c r="I174" s="350">
        <f t="shared" si="11"/>
        <v>267</v>
      </c>
      <c r="AD174" s="187" t="s">
        <v>40</v>
      </c>
      <c r="AE174" s="188">
        <v>306</v>
      </c>
      <c r="AF174" s="187" t="s">
        <v>224</v>
      </c>
    </row>
    <row r="175" spans="1:32" ht="21" customHeight="1" thickBot="1">
      <c r="A175" s="178" t="s">
        <v>442</v>
      </c>
      <c r="B175" s="202">
        <v>21</v>
      </c>
      <c r="C175" s="164">
        <f t="shared" si="12"/>
        <v>10</v>
      </c>
      <c r="D175" s="357">
        <v>5</v>
      </c>
      <c r="E175" s="307">
        <v>5</v>
      </c>
      <c r="F175" s="164">
        <f t="shared" si="10"/>
        <v>5</v>
      </c>
      <c r="G175" s="307">
        <v>4</v>
      </c>
      <c r="H175" s="307">
        <v>1</v>
      </c>
      <c r="I175" s="350">
        <f t="shared" si="11"/>
        <v>36</v>
      </c>
      <c r="AD175" s="187" t="s">
        <v>40</v>
      </c>
      <c r="AE175" s="188">
        <v>37</v>
      </c>
      <c r="AF175" s="187" t="s">
        <v>180</v>
      </c>
    </row>
    <row r="176" spans="1:32" ht="21" customHeight="1" thickBot="1">
      <c r="A176" s="178" t="s">
        <v>443</v>
      </c>
      <c r="B176" s="202">
        <v>48</v>
      </c>
      <c r="C176" s="164">
        <f t="shared" si="12"/>
        <v>27</v>
      </c>
      <c r="D176" s="357">
        <v>15</v>
      </c>
      <c r="E176" s="307">
        <v>12</v>
      </c>
      <c r="F176" s="164">
        <f t="shared" si="10"/>
        <v>12</v>
      </c>
      <c r="G176" s="307">
        <v>4</v>
      </c>
      <c r="H176" s="307">
        <v>8</v>
      </c>
      <c r="I176" s="350">
        <f t="shared" si="11"/>
        <v>87</v>
      </c>
      <c r="AD176" s="187" t="s">
        <v>40</v>
      </c>
      <c r="AE176" s="188">
        <v>230</v>
      </c>
      <c r="AF176" s="187" t="s">
        <v>181</v>
      </c>
    </row>
    <row r="177" spans="1:32" ht="21" customHeight="1" thickBot="1">
      <c r="A177" s="178" t="s">
        <v>444</v>
      </c>
      <c r="B177" s="202">
        <v>24</v>
      </c>
      <c r="C177" s="164">
        <f t="shared" si="12"/>
        <v>17</v>
      </c>
      <c r="D177" s="357">
        <v>8</v>
      </c>
      <c r="E177" s="307">
        <v>9</v>
      </c>
      <c r="F177" s="164">
        <f t="shared" si="10"/>
        <v>8</v>
      </c>
      <c r="G177" s="307">
        <v>5</v>
      </c>
      <c r="H177" s="307">
        <v>3</v>
      </c>
      <c r="I177" s="350">
        <f t="shared" si="11"/>
        <v>49</v>
      </c>
      <c r="AD177" s="187" t="s">
        <v>40</v>
      </c>
      <c r="AE177" s="188">
        <v>45</v>
      </c>
      <c r="AF177" s="187" t="s">
        <v>182</v>
      </c>
    </row>
    <row r="178" spans="1:32" ht="21" customHeight="1" thickBot="1">
      <c r="A178" s="178" t="s">
        <v>445</v>
      </c>
      <c r="B178" s="202">
        <v>306</v>
      </c>
      <c r="C178" s="164">
        <f t="shared" si="12"/>
        <v>116</v>
      </c>
      <c r="D178" s="357">
        <v>58</v>
      </c>
      <c r="E178" s="307">
        <v>58</v>
      </c>
      <c r="F178" s="164">
        <f t="shared" si="10"/>
        <v>58</v>
      </c>
      <c r="G178" s="307">
        <v>23</v>
      </c>
      <c r="H178" s="307">
        <v>35</v>
      </c>
      <c r="I178" s="350">
        <f t="shared" si="11"/>
        <v>480</v>
      </c>
      <c r="AD178" s="187" t="s">
        <v>40</v>
      </c>
      <c r="AE178" s="188">
        <v>204</v>
      </c>
      <c r="AF178" s="187" t="s">
        <v>183</v>
      </c>
    </row>
    <row r="179" spans="1:32" ht="21" customHeight="1" thickBot="1">
      <c r="A179" s="178" t="s">
        <v>446</v>
      </c>
      <c r="B179" s="202">
        <v>37</v>
      </c>
      <c r="C179" s="164">
        <f t="shared" si="12"/>
        <v>21</v>
      </c>
      <c r="D179" s="357">
        <v>3</v>
      </c>
      <c r="E179" s="307">
        <v>18</v>
      </c>
      <c r="F179" s="164">
        <f t="shared" si="10"/>
        <v>6</v>
      </c>
      <c r="G179" s="307">
        <v>1</v>
      </c>
      <c r="H179" s="307">
        <v>5</v>
      </c>
      <c r="I179" s="350">
        <f t="shared" si="11"/>
        <v>64</v>
      </c>
      <c r="AD179" s="187" t="s">
        <v>40</v>
      </c>
      <c r="AE179" s="188">
        <v>739</v>
      </c>
      <c r="AF179" s="187" t="s">
        <v>184</v>
      </c>
    </row>
    <row r="180" spans="1:32" ht="21" customHeight="1" thickBot="1">
      <c r="A180" s="178" t="s">
        <v>447</v>
      </c>
      <c r="B180" s="202">
        <v>230</v>
      </c>
      <c r="C180" s="164">
        <f t="shared" si="12"/>
        <v>93</v>
      </c>
      <c r="D180" s="357">
        <v>53</v>
      </c>
      <c r="E180" s="307">
        <v>40</v>
      </c>
      <c r="F180" s="164">
        <f t="shared" si="10"/>
        <v>51</v>
      </c>
      <c r="G180" s="307">
        <v>24</v>
      </c>
      <c r="H180" s="307">
        <v>27</v>
      </c>
      <c r="I180" s="350">
        <f t="shared" si="11"/>
        <v>374</v>
      </c>
      <c r="AD180" s="187" t="s">
        <v>40</v>
      </c>
      <c r="AE180" s="188">
        <v>6</v>
      </c>
      <c r="AF180" s="187" t="s">
        <v>223</v>
      </c>
    </row>
    <row r="181" spans="1:32" ht="21" customHeight="1" thickBot="1">
      <c r="A181" s="178" t="s">
        <v>448</v>
      </c>
      <c r="B181" s="202">
        <v>45</v>
      </c>
      <c r="C181" s="164">
        <f t="shared" si="12"/>
        <v>16</v>
      </c>
      <c r="D181" s="357">
        <v>5</v>
      </c>
      <c r="E181" s="307">
        <v>11</v>
      </c>
      <c r="F181" s="164">
        <f t="shared" si="10"/>
        <v>5</v>
      </c>
      <c r="G181" s="307">
        <v>2</v>
      </c>
      <c r="H181" s="307">
        <v>3</v>
      </c>
      <c r="I181" s="350">
        <f t="shared" si="11"/>
        <v>66</v>
      </c>
      <c r="AD181" s="187" t="s">
        <v>40</v>
      </c>
      <c r="AE181" s="188">
        <v>50</v>
      </c>
      <c r="AF181" s="187" t="s">
        <v>185</v>
      </c>
    </row>
    <row r="182" spans="1:9" ht="21" customHeight="1" thickBot="1">
      <c r="A182" s="178" t="s">
        <v>449</v>
      </c>
      <c r="B182" s="202">
        <v>204</v>
      </c>
      <c r="C182" s="164">
        <f t="shared" si="12"/>
        <v>83</v>
      </c>
      <c r="D182" s="357">
        <v>35</v>
      </c>
      <c r="E182" s="307">
        <v>48</v>
      </c>
      <c r="F182" s="164">
        <f t="shared" si="10"/>
        <v>43</v>
      </c>
      <c r="G182" s="307">
        <v>15</v>
      </c>
      <c r="H182" s="307">
        <v>28</v>
      </c>
      <c r="I182" s="350">
        <f t="shared" si="11"/>
        <v>330</v>
      </c>
    </row>
    <row r="183" spans="1:9" ht="21" customHeight="1" thickBot="1">
      <c r="A183" s="178" t="s">
        <v>450</v>
      </c>
      <c r="B183" s="202">
        <v>739</v>
      </c>
      <c r="C183" s="164">
        <f t="shared" si="12"/>
        <v>134</v>
      </c>
      <c r="D183" s="357">
        <v>63</v>
      </c>
      <c r="E183" s="307">
        <v>71</v>
      </c>
      <c r="F183" s="164">
        <f t="shared" si="10"/>
        <v>145</v>
      </c>
      <c r="G183" s="307">
        <v>76</v>
      </c>
      <c r="H183" s="307">
        <v>69</v>
      </c>
      <c r="I183" s="350">
        <f t="shared" si="11"/>
        <v>1018</v>
      </c>
    </row>
    <row r="184" spans="1:9" ht="21" customHeight="1" thickBot="1">
      <c r="A184" s="178" t="s">
        <v>451</v>
      </c>
      <c r="B184" s="202">
        <v>6</v>
      </c>
      <c r="C184" s="164">
        <f t="shared" si="12"/>
        <v>2</v>
      </c>
      <c r="D184" s="357">
        <v>1</v>
      </c>
      <c r="E184" s="307">
        <v>1</v>
      </c>
      <c r="F184" s="164">
        <f t="shared" si="10"/>
        <v>3</v>
      </c>
      <c r="G184" s="307">
        <v>2</v>
      </c>
      <c r="H184" s="307">
        <v>1</v>
      </c>
      <c r="I184" s="350">
        <f t="shared" si="11"/>
        <v>11</v>
      </c>
    </row>
    <row r="185" spans="1:9" ht="21" customHeight="1" thickBot="1">
      <c r="A185" s="178" t="s">
        <v>452</v>
      </c>
      <c r="B185" s="202">
        <v>50</v>
      </c>
      <c r="C185" s="164">
        <f t="shared" si="12"/>
        <v>20</v>
      </c>
      <c r="D185" s="357">
        <v>13</v>
      </c>
      <c r="E185" s="307">
        <v>7</v>
      </c>
      <c r="F185" s="164">
        <f t="shared" si="10"/>
        <v>10</v>
      </c>
      <c r="G185" s="355">
        <v>5</v>
      </c>
      <c r="H185" s="307">
        <v>5</v>
      </c>
      <c r="I185" s="356">
        <f t="shared" si="11"/>
        <v>80</v>
      </c>
    </row>
    <row r="186" spans="2:9" ht="17.25" thickBot="1">
      <c r="B186" s="203">
        <f>SUM(B7:B185)</f>
        <v>185560</v>
      </c>
      <c r="C186" s="203">
        <f>D186+E186</f>
        <v>74009</v>
      </c>
      <c r="D186" s="22">
        <f>SUM(D7:D185)</f>
        <v>32777</v>
      </c>
      <c r="E186" s="22">
        <f>SUM(E7:E185)</f>
        <v>41232</v>
      </c>
      <c r="F186" s="204">
        <f>G186+H186</f>
        <v>48311</v>
      </c>
      <c r="G186" s="22">
        <f>SUM(G8:G185)</f>
        <v>21468</v>
      </c>
      <c r="H186" s="22">
        <f>SUM(H7:H185)</f>
        <v>26843</v>
      </c>
      <c r="I186" s="306">
        <f>B186+C186+F186</f>
        <v>307880</v>
      </c>
    </row>
    <row r="187" spans="1:9" ht="38.25" customHeight="1">
      <c r="A187" s="401" t="s">
        <v>465</v>
      </c>
      <c r="B187" s="401"/>
      <c r="C187" s="401"/>
      <c r="D187" s="401"/>
      <c r="E187" s="401"/>
      <c r="F187" s="401"/>
      <c r="G187" s="401"/>
      <c r="H187" s="401"/>
      <c r="I187" s="401"/>
    </row>
    <row r="188" spans="1:9" ht="34.5" customHeight="1">
      <c r="A188" s="401" t="s">
        <v>460</v>
      </c>
      <c r="B188" s="401"/>
      <c r="C188" s="401"/>
      <c r="D188" s="401"/>
      <c r="E188" s="401"/>
      <c r="F188" s="401"/>
      <c r="G188" s="401"/>
      <c r="H188" s="401"/>
      <c r="I188" s="401"/>
    </row>
    <row r="189" spans="3:9" ht="16.5">
      <c r="C189" s="73"/>
      <c r="I189" s="73" t="s">
        <v>54</v>
      </c>
    </row>
    <row r="190" ht="16.5">
      <c r="C190" s="73"/>
    </row>
    <row r="191" spans="3:9" ht="16.5">
      <c r="C191" s="73"/>
      <c r="G191" s="223"/>
      <c r="H191" s="223"/>
      <c r="I191" s="223"/>
    </row>
    <row r="192" ht="16.5">
      <c r="C192" s="73"/>
    </row>
    <row r="193" spans="1:6" ht="16.5">
      <c r="A193" s="222" t="s">
        <v>259</v>
      </c>
      <c r="B193" s="223"/>
      <c r="C193" s="223"/>
      <c r="D193" s="223"/>
      <c r="E193" s="223"/>
      <c r="F193" s="223"/>
    </row>
    <row r="194" ht="16.5">
      <c r="C194" s="73"/>
    </row>
    <row r="195" ht="16.5">
      <c r="C195" s="73"/>
    </row>
    <row r="196" ht="16.5">
      <c r="C196" s="73"/>
    </row>
    <row r="197" ht="16.5">
      <c r="C197" s="73"/>
    </row>
    <row r="198" ht="16.5">
      <c r="C198" s="73"/>
    </row>
    <row r="199" ht="16.5">
      <c r="C199" s="73"/>
    </row>
    <row r="200" ht="16.5">
      <c r="C200" s="73"/>
    </row>
    <row r="201" ht="16.5">
      <c r="C201" s="73"/>
    </row>
    <row r="202" ht="16.5">
      <c r="C202" s="73"/>
    </row>
    <row r="203" ht="16.5">
      <c r="C203" s="73"/>
    </row>
    <row r="204" ht="16.5">
      <c r="C204" s="73"/>
    </row>
    <row r="205" ht="16.5">
      <c r="C205" s="73"/>
    </row>
    <row r="206" ht="16.5">
      <c r="C206" s="73"/>
    </row>
    <row r="207" ht="16.5">
      <c r="C207" s="73"/>
    </row>
    <row r="208" ht="16.5">
      <c r="C208" s="73"/>
    </row>
    <row r="209" ht="16.5">
      <c r="C209" s="73"/>
    </row>
    <row r="210" ht="16.5">
      <c r="C210" s="73"/>
    </row>
    <row r="211" ht="16.5">
      <c r="C211" s="73"/>
    </row>
    <row r="212" ht="16.5">
      <c r="C212" s="73"/>
    </row>
    <row r="213" ht="16.5">
      <c r="C213" s="73"/>
    </row>
    <row r="214" ht="16.5">
      <c r="C214" s="73"/>
    </row>
    <row r="215" ht="16.5">
      <c r="C215" s="73"/>
    </row>
    <row r="216" ht="16.5">
      <c r="C216" s="73"/>
    </row>
    <row r="217" ht="16.5">
      <c r="C217" s="73"/>
    </row>
    <row r="218" ht="16.5">
      <c r="C218" s="73"/>
    </row>
    <row r="219" ht="16.5">
      <c r="C219" s="73"/>
    </row>
    <row r="220" ht="16.5">
      <c r="C220" s="73"/>
    </row>
    <row r="221" ht="16.5">
      <c r="C221" s="73"/>
    </row>
    <row r="222" ht="16.5">
      <c r="C222" s="73"/>
    </row>
    <row r="223" ht="16.5">
      <c r="C223" s="73"/>
    </row>
    <row r="224" ht="16.5">
      <c r="C224" s="73"/>
    </row>
    <row r="225" ht="16.5">
      <c r="C225" s="73"/>
    </row>
    <row r="226" ht="16.5">
      <c r="C226" s="73"/>
    </row>
    <row r="227" ht="16.5">
      <c r="C227" s="73"/>
    </row>
    <row r="228" ht="16.5">
      <c r="C228" s="73"/>
    </row>
    <row r="229" ht="16.5">
      <c r="C229" s="73"/>
    </row>
    <row r="230" ht="16.5">
      <c r="C230" s="73"/>
    </row>
    <row r="231" ht="16.5">
      <c r="C231" s="73"/>
    </row>
    <row r="232" ht="16.5">
      <c r="C232" s="73"/>
    </row>
    <row r="233" ht="16.5">
      <c r="C233" s="73"/>
    </row>
    <row r="234" ht="16.5">
      <c r="C234" s="73"/>
    </row>
    <row r="235" ht="16.5">
      <c r="C235" s="73"/>
    </row>
    <row r="236" ht="16.5">
      <c r="C236" s="73"/>
    </row>
    <row r="237" ht="16.5">
      <c r="C237" s="73"/>
    </row>
    <row r="238" ht="16.5">
      <c r="C238" s="73"/>
    </row>
    <row r="239" ht="16.5">
      <c r="C239" s="73"/>
    </row>
    <row r="240" ht="16.5">
      <c r="C240" s="73"/>
    </row>
    <row r="241" ht="16.5">
      <c r="C241" s="73"/>
    </row>
    <row r="242" ht="16.5">
      <c r="C242" s="73"/>
    </row>
    <row r="243" ht="16.5">
      <c r="C243" s="73"/>
    </row>
    <row r="244" ht="16.5">
      <c r="C244" s="73"/>
    </row>
    <row r="245" ht="16.5">
      <c r="C245" s="73"/>
    </row>
    <row r="246" ht="16.5">
      <c r="C246" s="73"/>
    </row>
    <row r="247" ht="16.5">
      <c r="C247" s="73"/>
    </row>
    <row r="248" ht="16.5">
      <c r="C248" s="73"/>
    </row>
    <row r="249" ht="16.5">
      <c r="C249" s="73"/>
    </row>
    <row r="250" ht="16.5">
      <c r="C250" s="73"/>
    </row>
    <row r="251" ht="16.5">
      <c r="C251" s="73"/>
    </row>
    <row r="252" ht="16.5">
      <c r="C252" s="73"/>
    </row>
    <row r="253" ht="16.5">
      <c r="C253" s="73"/>
    </row>
    <row r="254" ht="16.5">
      <c r="C254" s="73"/>
    </row>
    <row r="255" ht="16.5">
      <c r="C255" s="73"/>
    </row>
    <row r="256" ht="16.5">
      <c r="C256" s="73"/>
    </row>
    <row r="257" ht="16.5">
      <c r="C257" s="73"/>
    </row>
    <row r="258" ht="16.5">
      <c r="C258" s="73"/>
    </row>
    <row r="259" ht="16.5">
      <c r="C259" s="73"/>
    </row>
    <row r="260" ht="16.5">
      <c r="C260" s="73"/>
    </row>
    <row r="261" ht="16.5">
      <c r="C261" s="73"/>
    </row>
    <row r="262" ht="16.5">
      <c r="C262" s="73"/>
    </row>
    <row r="263" ht="16.5">
      <c r="C263" s="73"/>
    </row>
    <row r="264" ht="16.5">
      <c r="C264" s="73"/>
    </row>
    <row r="265" ht="16.5">
      <c r="C265" s="73"/>
    </row>
    <row r="266" ht="16.5">
      <c r="C266" s="73"/>
    </row>
    <row r="267" ht="16.5">
      <c r="C267" s="73"/>
    </row>
    <row r="268" ht="16.5">
      <c r="C268" s="73"/>
    </row>
    <row r="269" ht="16.5">
      <c r="C269" s="73"/>
    </row>
    <row r="270" ht="16.5">
      <c r="C270" s="73"/>
    </row>
    <row r="271" ht="16.5">
      <c r="C271" s="73"/>
    </row>
    <row r="272" ht="16.5">
      <c r="C272" s="73"/>
    </row>
    <row r="273" ht="16.5">
      <c r="C273" s="73"/>
    </row>
    <row r="274" ht="16.5">
      <c r="C274" s="73"/>
    </row>
    <row r="275" ht="16.5">
      <c r="C275" s="73"/>
    </row>
    <row r="276" ht="16.5">
      <c r="C276" s="73"/>
    </row>
    <row r="277" ht="16.5">
      <c r="C277" s="73"/>
    </row>
    <row r="278" ht="16.5">
      <c r="C278" s="73"/>
    </row>
    <row r="279" ht="16.5">
      <c r="C279" s="73"/>
    </row>
    <row r="280" ht="16.5">
      <c r="C280" s="73"/>
    </row>
    <row r="281" ht="16.5">
      <c r="C281" s="73"/>
    </row>
    <row r="282" ht="16.5">
      <c r="C282" s="73"/>
    </row>
    <row r="283" ht="16.5">
      <c r="C283" s="73"/>
    </row>
    <row r="284" ht="16.5">
      <c r="C284" s="73"/>
    </row>
    <row r="285" ht="16.5">
      <c r="C285" s="73"/>
    </row>
    <row r="286" ht="16.5">
      <c r="C286" s="73"/>
    </row>
    <row r="287" ht="16.5">
      <c r="C287" s="73"/>
    </row>
    <row r="288" ht="16.5">
      <c r="C288" s="73"/>
    </row>
    <row r="289" ht="16.5">
      <c r="C289" s="73"/>
    </row>
    <row r="290" ht="16.5">
      <c r="C290" s="73"/>
    </row>
    <row r="291" ht="16.5">
      <c r="C291" s="73"/>
    </row>
    <row r="292" ht="16.5">
      <c r="C292" s="73"/>
    </row>
    <row r="293" ht="16.5">
      <c r="C293" s="73"/>
    </row>
    <row r="294" ht="16.5">
      <c r="C294" s="73"/>
    </row>
    <row r="295" ht="16.5">
      <c r="C295" s="73"/>
    </row>
    <row r="296" ht="16.5">
      <c r="C296" s="73"/>
    </row>
    <row r="297" ht="16.5">
      <c r="C297" s="73"/>
    </row>
    <row r="298" ht="16.5">
      <c r="C298" s="73"/>
    </row>
    <row r="299" ht="16.5">
      <c r="C299" s="73"/>
    </row>
    <row r="300" ht="16.5">
      <c r="C300" s="73"/>
    </row>
    <row r="301" ht="16.5">
      <c r="C301" s="73"/>
    </row>
    <row r="302" ht="16.5">
      <c r="C302" s="73"/>
    </row>
    <row r="303" ht="16.5">
      <c r="C303" s="73"/>
    </row>
    <row r="304" ht="16.5">
      <c r="C304" s="73"/>
    </row>
    <row r="305" ht="16.5">
      <c r="C305" s="73"/>
    </row>
    <row r="306" ht="16.5">
      <c r="C306" s="73"/>
    </row>
    <row r="307" ht="16.5">
      <c r="C307" s="73"/>
    </row>
    <row r="308" ht="16.5">
      <c r="C308" s="73"/>
    </row>
    <row r="309" ht="16.5">
      <c r="C309" s="73"/>
    </row>
    <row r="310" ht="16.5">
      <c r="C310" s="73"/>
    </row>
    <row r="311" ht="16.5">
      <c r="C311" s="73"/>
    </row>
    <row r="312" ht="16.5">
      <c r="C312" s="73"/>
    </row>
    <row r="313" ht="16.5">
      <c r="C313" s="73"/>
    </row>
    <row r="314" ht="16.5">
      <c r="C314" s="73"/>
    </row>
    <row r="315" ht="16.5">
      <c r="C315" s="73"/>
    </row>
    <row r="316" ht="16.5">
      <c r="C316" s="73"/>
    </row>
    <row r="317" ht="16.5">
      <c r="C317" s="73"/>
    </row>
    <row r="318" ht="16.5">
      <c r="C318" s="73"/>
    </row>
    <row r="319" ht="16.5">
      <c r="C319" s="73"/>
    </row>
    <row r="320" ht="16.5">
      <c r="C320" s="73"/>
    </row>
    <row r="321" ht="16.5">
      <c r="C321" s="73"/>
    </row>
    <row r="322" ht="16.5">
      <c r="C322" s="73"/>
    </row>
    <row r="323" ht="16.5">
      <c r="C323" s="73"/>
    </row>
    <row r="324" ht="16.5">
      <c r="C324" s="73"/>
    </row>
    <row r="325" ht="16.5">
      <c r="C325" s="73"/>
    </row>
    <row r="326" ht="16.5">
      <c r="C326" s="73"/>
    </row>
    <row r="327" ht="16.5">
      <c r="C327" s="73"/>
    </row>
    <row r="328" ht="16.5">
      <c r="C328" s="73"/>
    </row>
    <row r="329" ht="16.5">
      <c r="C329" s="73"/>
    </row>
    <row r="330" ht="16.5">
      <c r="C330" s="73"/>
    </row>
    <row r="331" ht="16.5">
      <c r="C331" s="73"/>
    </row>
    <row r="332" ht="16.5">
      <c r="C332" s="73"/>
    </row>
    <row r="333" ht="16.5">
      <c r="C333" s="73"/>
    </row>
    <row r="334" ht="16.5">
      <c r="C334" s="73"/>
    </row>
    <row r="335" ht="16.5">
      <c r="C335" s="73"/>
    </row>
    <row r="336" ht="16.5">
      <c r="C336" s="73"/>
    </row>
    <row r="337" ht="16.5">
      <c r="C337" s="73"/>
    </row>
    <row r="338" ht="16.5">
      <c r="C338" s="73"/>
    </row>
    <row r="339" ht="16.5">
      <c r="C339" s="73"/>
    </row>
    <row r="340" ht="16.5">
      <c r="C340" s="73"/>
    </row>
    <row r="341" ht="16.5">
      <c r="C341" s="73"/>
    </row>
    <row r="342" ht="16.5">
      <c r="C342" s="73"/>
    </row>
    <row r="343" ht="16.5">
      <c r="C343" s="73"/>
    </row>
    <row r="344" ht="16.5">
      <c r="C344" s="73"/>
    </row>
    <row r="345" ht="16.5">
      <c r="C345" s="73"/>
    </row>
    <row r="346" ht="16.5">
      <c r="C346" s="73"/>
    </row>
    <row r="347" ht="16.5">
      <c r="C347" s="73"/>
    </row>
    <row r="348" ht="16.5">
      <c r="C348" s="73"/>
    </row>
    <row r="349" ht="16.5">
      <c r="C349" s="73"/>
    </row>
    <row r="350" ht="16.5">
      <c r="C350" s="73"/>
    </row>
    <row r="351" ht="16.5">
      <c r="C351" s="73"/>
    </row>
    <row r="352" ht="16.5">
      <c r="C352" s="73"/>
    </row>
    <row r="353" ht="16.5">
      <c r="C353" s="73"/>
    </row>
    <row r="354" ht="16.5">
      <c r="C354" s="73"/>
    </row>
    <row r="355" ht="16.5">
      <c r="C355" s="73"/>
    </row>
    <row r="356" ht="16.5">
      <c r="C356" s="73"/>
    </row>
    <row r="357" ht="16.5">
      <c r="C357" s="73"/>
    </row>
    <row r="358" ht="16.5">
      <c r="C358" s="73"/>
    </row>
    <row r="359" ht="16.5">
      <c r="C359" s="73"/>
    </row>
    <row r="360" ht="16.5">
      <c r="C360" s="73"/>
    </row>
    <row r="361" ht="16.5">
      <c r="C361" s="73"/>
    </row>
    <row r="362" ht="16.5">
      <c r="C362" s="73"/>
    </row>
    <row r="363" ht="16.5">
      <c r="C363" s="73"/>
    </row>
    <row r="364" ht="16.5">
      <c r="C364" s="73"/>
    </row>
    <row r="365" ht="16.5">
      <c r="C365" s="73"/>
    </row>
    <row r="366" ht="16.5">
      <c r="C366" s="73"/>
    </row>
    <row r="367" ht="16.5">
      <c r="C367" s="73"/>
    </row>
    <row r="368" ht="16.5">
      <c r="C368" s="73"/>
    </row>
    <row r="369" ht="16.5">
      <c r="C369" s="73"/>
    </row>
    <row r="370" ht="16.5">
      <c r="C370" s="73"/>
    </row>
    <row r="371" ht="16.5">
      <c r="C371" s="73"/>
    </row>
    <row r="372" ht="16.5">
      <c r="C372" s="73"/>
    </row>
    <row r="373" ht="16.5">
      <c r="C373" s="73"/>
    </row>
    <row r="374" ht="16.5">
      <c r="C374" s="73"/>
    </row>
    <row r="375" ht="16.5">
      <c r="C375" s="73"/>
    </row>
    <row r="376" ht="16.5">
      <c r="C376" s="73"/>
    </row>
    <row r="377" ht="16.5">
      <c r="C377" s="73"/>
    </row>
    <row r="378" ht="16.5">
      <c r="C378" s="73"/>
    </row>
    <row r="379" ht="16.5">
      <c r="C379" s="73"/>
    </row>
    <row r="380" ht="16.5">
      <c r="C380" s="73"/>
    </row>
    <row r="381" ht="16.5">
      <c r="C381" s="73"/>
    </row>
    <row r="382" ht="16.5">
      <c r="C382" s="73"/>
    </row>
    <row r="383" ht="16.5">
      <c r="C383" s="73"/>
    </row>
    <row r="384" ht="16.5">
      <c r="C384" s="73"/>
    </row>
    <row r="385" ht="16.5">
      <c r="C385" s="73"/>
    </row>
    <row r="386" ht="16.5">
      <c r="C386" s="73"/>
    </row>
    <row r="387" ht="16.5">
      <c r="C387" s="73"/>
    </row>
    <row r="388" ht="16.5">
      <c r="C388" s="73"/>
    </row>
    <row r="389" ht="16.5">
      <c r="C389" s="73"/>
    </row>
    <row r="390" ht="16.5">
      <c r="C390" s="73"/>
    </row>
    <row r="391" ht="16.5">
      <c r="C391" s="73"/>
    </row>
    <row r="392" ht="16.5">
      <c r="C392" s="73"/>
    </row>
    <row r="393" ht="16.5">
      <c r="C393" s="73"/>
    </row>
    <row r="394" ht="16.5">
      <c r="C394" s="73"/>
    </row>
    <row r="395" ht="16.5">
      <c r="C395" s="73"/>
    </row>
    <row r="396" ht="16.5">
      <c r="C396" s="73"/>
    </row>
    <row r="397" ht="16.5">
      <c r="C397" s="73"/>
    </row>
    <row r="398" ht="16.5">
      <c r="C398" s="73"/>
    </row>
    <row r="399" ht="16.5">
      <c r="C399" s="73"/>
    </row>
    <row r="400" ht="16.5">
      <c r="C400" s="73"/>
    </row>
    <row r="401" ht="16.5">
      <c r="C401" s="73"/>
    </row>
    <row r="402" ht="16.5">
      <c r="C402" s="73"/>
    </row>
    <row r="403" ht="16.5">
      <c r="C403" s="73"/>
    </row>
    <row r="404" ht="16.5">
      <c r="C404" s="73"/>
    </row>
    <row r="405" ht="16.5">
      <c r="C405" s="73"/>
    </row>
    <row r="406" ht="16.5">
      <c r="C406" s="73"/>
    </row>
    <row r="407" ht="16.5">
      <c r="C407" s="73"/>
    </row>
    <row r="408" ht="16.5">
      <c r="C408" s="73"/>
    </row>
    <row r="409" ht="16.5">
      <c r="C409" s="73"/>
    </row>
    <row r="410" ht="16.5">
      <c r="C410" s="73"/>
    </row>
    <row r="411" ht="16.5">
      <c r="C411" s="73"/>
    </row>
    <row r="412" ht="16.5">
      <c r="C412" s="73"/>
    </row>
    <row r="413" ht="16.5">
      <c r="C413" s="73"/>
    </row>
    <row r="414" ht="16.5">
      <c r="C414" s="73"/>
    </row>
    <row r="415" ht="16.5">
      <c r="C415" s="73"/>
    </row>
    <row r="416" ht="16.5">
      <c r="C416" s="73"/>
    </row>
    <row r="417" ht="16.5">
      <c r="C417" s="73"/>
    </row>
    <row r="418" ht="16.5">
      <c r="C418" s="73"/>
    </row>
    <row r="419" ht="16.5">
      <c r="C419" s="73"/>
    </row>
    <row r="420" ht="16.5">
      <c r="C420" s="73"/>
    </row>
    <row r="421" ht="16.5">
      <c r="C421" s="73"/>
    </row>
    <row r="422" ht="16.5">
      <c r="C422" s="73"/>
    </row>
    <row r="423" ht="16.5">
      <c r="C423" s="73"/>
    </row>
    <row r="424" ht="16.5">
      <c r="C424" s="73"/>
    </row>
    <row r="425" ht="16.5">
      <c r="C425" s="73"/>
    </row>
    <row r="426" ht="16.5">
      <c r="C426" s="73"/>
    </row>
    <row r="427" ht="16.5">
      <c r="C427" s="73"/>
    </row>
    <row r="428" ht="16.5">
      <c r="C428" s="73"/>
    </row>
    <row r="429" ht="16.5">
      <c r="C429" s="73"/>
    </row>
    <row r="430" ht="16.5">
      <c r="C430" s="73"/>
    </row>
    <row r="431" ht="16.5">
      <c r="C431" s="73"/>
    </row>
    <row r="432" ht="16.5">
      <c r="C432" s="73"/>
    </row>
    <row r="433" ht="16.5">
      <c r="C433" s="73"/>
    </row>
    <row r="434" ht="16.5">
      <c r="C434" s="73"/>
    </row>
    <row r="435" ht="16.5">
      <c r="C435" s="73"/>
    </row>
    <row r="436" ht="16.5">
      <c r="C436" s="73"/>
    </row>
    <row r="437" ht="16.5">
      <c r="C437" s="73"/>
    </row>
    <row r="438" ht="16.5">
      <c r="C438" s="73"/>
    </row>
    <row r="439" ht="16.5">
      <c r="C439" s="73"/>
    </row>
    <row r="440" ht="16.5">
      <c r="C440" s="73"/>
    </row>
    <row r="441" ht="16.5">
      <c r="C441" s="73"/>
    </row>
    <row r="442" ht="16.5">
      <c r="C442" s="73"/>
    </row>
    <row r="443" ht="16.5">
      <c r="C443" s="73"/>
    </row>
    <row r="444" ht="16.5">
      <c r="C444" s="73"/>
    </row>
    <row r="445" ht="16.5">
      <c r="C445" s="73"/>
    </row>
    <row r="446" ht="16.5">
      <c r="C446" s="73"/>
    </row>
    <row r="447" ht="16.5">
      <c r="C447" s="73"/>
    </row>
    <row r="448" ht="16.5">
      <c r="C448" s="73"/>
    </row>
    <row r="449" ht="16.5">
      <c r="C449" s="73"/>
    </row>
    <row r="450" ht="16.5">
      <c r="C450" s="73"/>
    </row>
    <row r="451" ht="16.5">
      <c r="C451" s="73"/>
    </row>
    <row r="452" ht="16.5">
      <c r="C452" s="73"/>
    </row>
    <row r="453" ht="16.5">
      <c r="C453" s="73"/>
    </row>
    <row r="454" ht="16.5">
      <c r="C454" s="73"/>
    </row>
    <row r="455" ht="16.5">
      <c r="C455" s="73"/>
    </row>
    <row r="456" ht="16.5">
      <c r="C456" s="73"/>
    </row>
    <row r="457" ht="16.5">
      <c r="C457" s="73"/>
    </row>
    <row r="458" ht="16.5">
      <c r="C458" s="73"/>
    </row>
    <row r="459" ht="16.5">
      <c r="C459" s="73"/>
    </row>
    <row r="460" ht="16.5">
      <c r="C460" s="73"/>
    </row>
    <row r="461" ht="16.5">
      <c r="C461" s="73"/>
    </row>
    <row r="462" ht="16.5">
      <c r="C462" s="73"/>
    </row>
    <row r="463" ht="16.5">
      <c r="C463" s="73"/>
    </row>
    <row r="464" ht="16.5">
      <c r="C464" s="73"/>
    </row>
    <row r="465" ht="16.5">
      <c r="C465" s="73"/>
    </row>
    <row r="466" ht="16.5">
      <c r="C466" s="73"/>
    </row>
    <row r="467" ht="16.5">
      <c r="C467" s="73"/>
    </row>
    <row r="468" ht="16.5">
      <c r="C468" s="73"/>
    </row>
    <row r="469" ht="16.5">
      <c r="C469" s="73"/>
    </row>
    <row r="470" ht="16.5">
      <c r="C470" s="73"/>
    </row>
  </sheetData>
  <sheetProtection/>
  <mergeCells count="4">
    <mergeCell ref="A2:I2"/>
    <mergeCell ref="A4:I4"/>
    <mergeCell ref="A187:I187"/>
    <mergeCell ref="A188:I188"/>
  </mergeCells>
  <hyperlinks>
    <hyperlink ref="B1" location="INDICE!A1" display="Volver al índice"/>
  </hyperlinks>
  <printOptions horizontalCentered="1"/>
  <pageMargins left="0.5511811023622047" right="0.35433070866141736" top="0.984251968503937" bottom="0.984251968503937" header="0" footer="0"/>
  <pageSetup horizontalDpi="600" verticalDpi="600" orientation="portrait" paperSize="9" scale="80" r:id="rId3"/>
  <headerFooter alignWithMargins="0">
    <oddHeader>&amp;C
&amp;G</oddHeader>
  </headerFooter>
  <rowBreaks count="4" manualBreakCount="4">
    <brk id="45" max="8" man="1"/>
    <brk id="85" max="8" man="1"/>
    <brk id="126" max="8" man="1"/>
    <brk id="164" max="8" man="1"/>
  </rowBreaks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E2B5FD"/>
  </sheetPr>
  <dimension ref="A1:AA979"/>
  <sheetViews>
    <sheetView view="pageBreakPreview" zoomScaleSheetLayoutView="100" workbookViewId="0" topLeftCell="A149">
      <selection activeCell="X198" sqref="X198"/>
    </sheetView>
  </sheetViews>
  <sheetFormatPr defaultColWidth="11.421875" defaultRowHeight="12.75"/>
  <cols>
    <col min="1" max="1" width="28.00390625" style="308" customWidth="1"/>
    <col min="2" max="2" width="6.421875" style="308" customWidth="1"/>
    <col min="3" max="3" width="6.140625" style="308" customWidth="1"/>
    <col min="4" max="4" width="7.140625" style="308" customWidth="1"/>
    <col min="5" max="5" width="9.00390625" style="308" customWidth="1"/>
    <col min="6" max="6" width="5.57421875" style="308" customWidth="1"/>
    <col min="7" max="12" width="11.421875" style="308" hidden="1" customWidth="1"/>
    <col min="13" max="13" width="7.00390625" style="308" customWidth="1"/>
    <col min="14" max="14" width="7.421875" style="308" customWidth="1"/>
    <col min="15" max="15" width="6.421875" style="308" customWidth="1"/>
    <col min="16" max="16" width="6.8515625" style="308" customWidth="1"/>
    <col min="17" max="17" width="11.00390625" style="308" customWidth="1"/>
    <col min="18" max="18" width="11.421875" style="308" hidden="1" customWidth="1"/>
    <col min="19" max="19" width="32.28125" style="308" hidden="1" customWidth="1"/>
    <col min="20" max="23" width="11.421875" style="308" hidden="1" customWidth="1"/>
    <col min="24" max="24" width="44.00390625" style="308" customWidth="1"/>
    <col min="25" max="25" width="11.421875" style="308" customWidth="1"/>
    <col min="26" max="26" width="8.28125" style="308" customWidth="1"/>
    <col min="27" max="16384" width="11.421875" style="308" customWidth="1"/>
  </cols>
  <sheetData>
    <row r="1" spans="2:27" ht="15.75">
      <c r="B1" s="346" t="s">
        <v>485</v>
      </c>
      <c r="X1" s="213"/>
      <c r="Y1" s="213"/>
      <c r="Z1" s="213"/>
      <c r="AA1" s="213"/>
    </row>
    <row r="2" spans="1:17" ht="18">
      <c r="A2" s="382" t="s">
        <v>244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4" spans="1:17" ht="14.25">
      <c r="A4" s="405" t="s">
        <v>466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</row>
    <row r="5" ht="15" thickBot="1"/>
    <row r="6" spans="2:17" ht="14.25">
      <c r="B6" s="406" t="s">
        <v>40</v>
      </c>
      <c r="C6" s="407"/>
      <c r="D6" s="408"/>
      <c r="E6" s="406" t="s">
        <v>53</v>
      </c>
      <c r="F6" s="409"/>
      <c r="G6" s="410"/>
      <c r="H6" s="410"/>
      <c r="I6" s="410"/>
      <c r="J6" s="410"/>
      <c r="K6" s="410"/>
      <c r="L6" s="410"/>
      <c r="M6" s="408"/>
      <c r="N6" s="406" t="s">
        <v>12</v>
      </c>
      <c r="O6" s="407"/>
      <c r="P6" s="408"/>
      <c r="Q6" s="331" t="s">
        <v>15</v>
      </c>
    </row>
    <row r="7" spans="2:22" ht="15.75">
      <c r="B7" s="330" t="s">
        <v>41</v>
      </c>
      <c r="C7" s="329" t="s">
        <v>42</v>
      </c>
      <c r="D7" s="328" t="s">
        <v>47</v>
      </c>
      <c r="E7" s="330" t="s">
        <v>41</v>
      </c>
      <c r="F7" s="329" t="s">
        <v>42</v>
      </c>
      <c r="G7" s="329" t="s">
        <v>17</v>
      </c>
      <c r="H7" s="329" t="s">
        <v>18</v>
      </c>
      <c r="I7" s="329"/>
      <c r="J7" s="329" t="s">
        <v>17</v>
      </c>
      <c r="K7" s="329" t="s">
        <v>18</v>
      </c>
      <c r="L7" s="329"/>
      <c r="M7" s="328" t="s">
        <v>47</v>
      </c>
      <c r="N7" s="330" t="s">
        <v>41</v>
      </c>
      <c r="O7" s="329" t="s">
        <v>42</v>
      </c>
      <c r="P7" s="328" t="s">
        <v>47</v>
      </c>
      <c r="Q7" s="327"/>
      <c r="S7" s="326" t="s">
        <v>260</v>
      </c>
      <c r="T7" s="326" t="s">
        <v>266</v>
      </c>
      <c r="U7" s="326" t="s">
        <v>257</v>
      </c>
      <c r="V7" s="326" t="s">
        <v>258</v>
      </c>
    </row>
    <row r="8" spans="1:22" ht="23.25" customHeight="1">
      <c r="A8" s="314" t="s">
        <v>274</v>
      </c>
      <c r="B8" s="315">
        <v>0</v>
      </c>
      <c r="C8" s="325">
        <v>2</v>
      </c>
      <c r="D8" s="324">
        <f aca="true" t="shared" si="0" ref="D8:D39">SUM(B8:C8)</f>
        <v>2</v>
      </c>
      <c r="E8" s="315">
        <v>0</v>
      </c>
      <c r="F8" s="315">
        <v>1</v>
      </c>
      <c r="G8" s="315"/>
      <c r="H8" s="315"/>
      <c r="I8" s="315"/>
      <c r="J8" s="323"/>
      <c r="K8" s="317"/>
      <c r="L8" s="315"/>
      <c r="M8" s="313">
        <f aca="true" t="shared" si="1" ref="M8:M39">SUM(E8:L8)</f>
        <v>1</v>
      </c>
      <c r="N8" s="315">
        <v>0</v>
      </c>
      <c r="O8" s="315">
        <v>0</v>
      </c>
      <c r="P8" s="313">
        <v>0</v>
      </c>
      <c r="Q8" s="312">
        <f aca="true" t="shared" si="2" ref="Q8:Q39">D8+M8+P8</f>
        <v>3</v>
      </c>
      <c r="S8" s="310" t="s">
        <v>188</v>
      </c>
      <c r="T8" s="310" t="s">
        <v>9</v>
      </c>
      <c r="U8" s="310" t="s">
        <v>42</v>
      </c>
      <c r="V8" s="309">
        <v>1</v>
      </c>
    </row>
    <row r="9" spans="1:22" ht="23.25" customHeight="1">
      <c r="A9" s="314" t="s">
        <v>275</v>
      </c>
      <c r="B9" s="315">
        <v>44</v>
      </c>
      <c r="C9" s="315">
        <v>34</v>
      </c>
      <c r="D9" s="313">
        <f t="shared" si="0"/>
        <v>78</v>
      </c>
      <c r="E9" s="315">
        <v>16</v>
      </c>
      <c r="F9" s="315">
        <v>10</v>
      </c>
      <c r="G9" s="315"/>
      <c r="H9" s="315"/>
      <c r="I9" s="315"/>
      <c r="J9" s="315"/>
      <c r="K9" s="317"/>
      <c r="L9" s="315"/>
      <c r="M9" s="313">
        <f t="shared" si="1"/>
        <v>26</v>
      </c>
      <c r="N9" s="315">
        <v>5</v>
      </c>
      <c r="O9" s="315">
        <v>4</v>
      </c>
      <c r="P9" s="313">
        <f aca="true" t="shared" si="3" ref="P9:P40">SUM(N9:O9)</f>
        <v>9</v>
      </c>
      <c r="Q9" s="312">
        <f t="shared" si="2"/>
        <v>113</v>
      </c>
      <c r="S9" s="310" t="s">
        <v>55</v>
      </c>
      <c r="T9" s="310" t="s">
        <v>40</v>
      </c>
      <c r="U9" s="310" t="s">
        <v>41</v>
      </c>
      <c r="V9" s="309">
        <v>48</v>
      </c>
    </row>
    <row r="10" spans="1:22" ht="23.25" customHeight="1">
      <c r="A10" s="314" t="s">
        <v>276</v>
      </c>
      <c r="B10" s="315">
        <v>2</v>
      </c>
      <c r="C10" s="315">
        <v>2</v>
      </c>
      <c r="D10" s="313">
        <f t="shared" si="0"/>
        <v>4</v>
      </c>
      <c r="E10" s="315">
        <v>1</v>
      </c>
      <c r="F10" s="315">
        <v>1</v>
      </c>
      <c r="G10" s="315"/>
      <c r="H10" s="315"/>
      <c r="I10" s="315"/>
      <c r="J10" s="315"/>
      <c r="K10" s="317"/>
      <c r="L10" s="315"/>
      <c r="M10" s="313">
        <f t="shared" si="1"/>
        <v>2</v>
      </c>
      <c r="N10" s="315">
        <v>0</v>
      </c>
      <c r="O10" s="315">
        <v>1</v>
      </c>
      <c r="P10" s="313">
        <f t="shared" si="3"/>
        <v>1</v>
      </c>
      <c r="Q10" s="312">
        <f t="shared" si="2"/>
        <v>7</v>
      </c>
      <c r="S10" s="310" t="s">
        <v>55</v>
      </c>
      <c r="T10" s="310" t="s">
        <v>40</v>
      </c>
      <c r="U10" s="310" t="s">
        <v>42</v>
      </c>
      <c r="V10" s="309">
        <v>35</v>
      </c>
    </row>
    <row r="11" spans="1:22" ht="23.25" customHeight="1">
      <c r="A11" s="314" t="s">
        <v>277</v>
      </c>
      <c r="B11" s="315">
        <v>113</v>
      </c>
      <c r="C11" s="315">
        <v>99</v>
      </c>
      <c r="D11" s="313">
        <f t="shared" si="0"/>
        <v>212</v>
      </c>
      <c r="E11" s="315">
        <v>63</v>
      </c>
      <c r="F11" s="315">
        <v>51</v>
      </c>
      <c r="G11" s="315"/>
      <c r="H11" s="315"/>
      <c r="I11" s="315"/>
      <c r="J11" s="315"/>
      <c r="K11" s="317"/>
      <c r="L11" s="315"/>
      <c r="M11" s="313">
        <f t="shared" si="1"/>
        <v>114</v>
      </c>
      <c r="N11" s="315">
        <v>20</v>
      </c>
      <c r="O11" s="315">
        <v>28</v>
      </c>
      <c r="P11" s="313">
        <f t="shared" si="3"/>
        <v>48</v>
      </c>
      <c r="Q11" s="312">
        <f t="shared" si="2"/>
        <v>374</v>
      </c>
      <c r="S11" s="310" t="s">
        <v>55</v>
      </c>
      <c r="T11" s="310" t="s">
        <v>9</v>
      </c>
      <c r="U11" s="310" t="s">
        <v>41</v>
      </c>
      <c r="V11" s="309">
        <v>11</v>
      </c>
    </row>
    <row r="12" spans="1:22" ht="23.25" customHeight="1">
      <c r="A12" s="314" t="s">
        <v>278</v>
      </c>
      <c r="B12" s="315">
        <v>3018</v>
      </c>
      <c r="C12" s="315">
        <v>2641</v>
      </c>
      <c r="D12" s="313">
        <f t="shared" si="0"/>
        <v>5659</v>
      </c>
      <c r="E12" s="315">
        <v>1229</v>
      </c>
      <c r="F12" s="315">
        <v>1063</v>
      </c>
      <c r="G12" s="315"/>
      <c r="H12" s="315"/>
      <c r="I12" s="315"/>
      <c r="J12" s="315"/>
      <c r="K12" s="317"/>
      <c r="L12" s="315"/>
      <c r="M12" s="313">
        <f t="shared" si="1"/>
        <v>2292</v>
      </c>
      <c r="N12" s="315">
        <v>730</v>
      </c>
      <c r="O12" s="315">
        <v>724</v>
      </c>
      <c r="P12" s="313">
        <f t="shared" si="3"/>
        <v>1454</v>
      </c>
      <c r="Q12" s="312">
        <f t="shared" si="2"/>
        <v>9405</v>
      </c>
      <c r="S12" s="310" t="s">
        <v>55</v>
      </c>
      <c r="T12" s="310" t="s">
        <v>9</v>
      </c>
      <c r="U12" s="310" t="s">
        <v>42</v>
      </c>
      <c r="V12" s="309">
        <v>9</v>
      </c>
    </row>
    <row r="13" spans="1:22" ht="23.25" customHeight="1">
      <c r="A13" s="314" t="s">
        <v>279</v>
      </c>
      <c r="B13" s="315">
        <v>1275</v>
      </c>
      <c r="C13" s="315">
        <v>1100</v>
      </c>
      <c r="D13" s="313">
        <f t="shared" si="0"/>
        <v>2375</v>
      </c>
      <c r="E13" s="315">
        <v>638</v>
      </c>
      <c r="F13" s="315">
        <v>608</v>
      </c>
      <c r="G13" s="315"/>
      <c r="H13" s="315"/>
      <c r="I13" s="315"/>
      <c r="J13" s="315"/>
      <c r="K13" s="317"/>
      <c r="L13" s="315"/>
      <c r="M13" s="313">
        <f t="shared" si="1"/>
        <v>1246</v>
      </c>
      <c r="N13" s="315">
        <v>280</v>
      </c>
      <c r="O13" s="315">
        <v>286</v>
      </c>
      <c r="P13" s="313">
        <f t="shared" si="3"/>
        <v>566</v>
      </c>
      <c r="Q13" s="312">
        <f t="shared" si="2"/>
        <v>4187</v>
      </c>
      <c r="S13" s="310" t="s">
        <v>55</v>
      </c>
      <c r="T13" s="310" t="s">
        <v>12</v>
      </c>
      <c r="U13" s="310" t="s">
        <v>41</v>
      </c>
      <c r="V13" s="309">
        <v>4</v>
      </c>
    </row>
    <row r="14" spans="1:22" ht="23.25" customHeight="1">
      <c r="A14" s="314" t="s">
        <v>280</v>
      </c>
      <c r="B14" s="315">
        <v>2534</v>
      </c>
      <c r="C14" s="315">
        <v>2047</v>
      </c>
      <c r="D14" s="313">
        <f t="shared" si="0"/>
        <v>4581</v>
      </c>
      <c r="E14" s="315">
        <v>1048</v>
      </c>
      <c r="F14" s="315">
        <v>952</v>
      </c>
      <c r="G14" s="315"/>
      <c r="H14" s="315"/>
      <c r="I14" s="315"/>
      <c r="J14" s="315"/>
      <c r="K14" s="317"/>
      <c r="L14" s="315"/>
      <c r="M14" s="313">
        <f t="shared" si="1"/>
        <v>2000</v>
      </c>
      <c r="N14" s="315">
        <v>635</v>
      </c>
      <c r="O14" s="315">
        <v>686</v>
      </c>
      <c r="P14" s="313">
        <f t="shared" si="3"/>
        <v>1321</v>
      </c>
      <c r="Q14" s="312">
        <f t="shared" si="2"/>
        <v>7902</v>
      </c>
      <c r="S14" s="310" t="s">
        <v>55</v>
      </c>
      <c r="T14" s="310" t="s">
        <v>12</v>
      </c>
      <c r="U14" s="310" t="s">
        <v>42</v>
      </c>
      <c r="V14" s="309">
        <v>6</v>
      </c>
    </row>
    <row r="15" spans="1:22" ht="23.25" customHeight="1">
      <c r="A15" s="314" t="s">
        <v>281</v>
      </c>
      <c r="B15" s="315">
        <v>47</v>
      </c>
      <c r="C15" s="315">
        <v>36</v>
      </c>
      <c r="D15" s="313">
        <f t="shared" si="0"/>
        <v>83</v>
      </c>
      <c r="E15" s="315">
        <v>29</v>
      </c>
      <c r="F15" s="315">
        <v>13</v>
      </c>
      <c r="G15" s="315"/>
      <c r="H15" s="315"/>
      <c r="I15" s="315"/>
      <c r="J15" s="315"/>
      <c r="K15" s="317"/>
      <c r="L15" s="315"/>
      <c r="M15" s="313">
        <f t="shared" si="1"/>
        <v>42</v>
      </c>
      <c r="N15" s="315">
        <v>3</v>
      </c>
      <c r="O15" s="315">
        <v>13</v>
      </c>
      <c r="P15" s="313">
        <f t="shared" si="3"/>
        <v>16</v>
      </c>
      <c r="Q15" s="312">
        <f t="shared" si="2"/>
        <v>141</v>
      </c>
      <c r="S15" s="310" t="s">
        <v>56</v>
      </c>
      <c r="T15" s="310" t="s">
        <v>40</v>
      </c>
      <c r="U15" s="310" t="s">
        <v>41</v>
      </c>
      <c r="V15" s="309">
        <v>2</v>
      </c>
    </row>
    <row r="16" spans="1:22" ht="23.25" customHeight="1">
      <c r="A16" s="314" t="s">
        <v>282</v>
      </c>
      <c r="B16" s="315">
        <v>220</v>
      </c>
      <c r="C16" s="315">
        <v>198</v>
      </c>
      <c r="D16" s="313">
        <f t="shared" si="0"/>
        <v>418</v>
      </c>
      <c r="E16" s="315">
        <v>110</v>
      </c>
      <c r="F16" s="315">
        <v>111</v>
      </c>
      <c r="G16" s="315"/>
      <c r="H16" s="315"/>
      <c r="I16" s="315"/>
      <c r="J16" s="315"/>
      <c r="K16" s="317"/>
      <c r="L16" s="315"/>
      <c r="M16" s="313">
        <f t="shared" si="1"/>
        <v>221</v>
      </c>
      <c r="N16" s="315">
        <v>51</v>
      </c>
      <c r="O16" s="315">
        <v>58</v>
      </c>
      <c r="P16" s="313">
        <f t="shared" si="3"/>
        <v>109</v>
      </c>
      <c r="Q16" s="312">
        <f t="shared" si="2"/>
        <v>748</v>
      </c>
      <c r="S16" s="310" t="s">
        <v>56</v>
      </c>
      <c r="T16" s="310" t="s">
        <v>40</v>
      </c>
      <c r="U16" s="310" t="s">
        <v>42</v>
      </c>
      <c r="V16" s="309">
        <v>3</v>
      </c>
    </row>
    <row r="17" spans="1:22" ht="23.25" customHeight="1">
      <c r="A17" s="314" t="s">
        <v>283</v>
      </c>
      <c r="B17" s="315">
        <v>142</v>
      </c>
      <c r="C17" s="315">
        <v>133</v>
      </c>
      <c r="D17" s="313">
        <f t="shared" si="0"/>
        <v>275</v>
      </c>
      <c r="E17" s="315">
        <v>45</v>
      </c>
      <c r="F17" s="315">
        <v>51</v>
      </c>
      <c r="G17" s="315"/>
      <c r="H17" s="315"/>
      <c r="I17" s="315"/>
      <c r="J17" s="315"/>
      <c r="K17" s="317"/>
      <c r="L17" s="315"/>
      <c r="M17" s="313">
        <f t="shared" si="1"/>
        <v>96</v>
      </c>
      <c r="N17" s="315">
        <v>28</v>
      </c>
      <c r="O17" s="315">
        <v>31</v>
      </c>
      <c r="P17" s="313">
        <f t="shared" si="3"/>
        <v>59</v>
      </c>
      <c r="Q17" s="312">
        <f t="shared" si="2"/>
        <v>430</v>
      </c>
      <c r="S17" s="310" t="s">
        <v>56</v>
      </c>
      <c r="T17" s="310" t="s">
        <v>12</v>
      </c>
      <c r="U17" s="310" t="s">
        <v>42</v>
      </c>
      <c r="V17" s="309">
        <v>1</v>
      </c>
    </row>
    <row r="18" spans="1:22" ht="23.25" customHeight="1">
      <c r="A18" s="314" t="s">
        <v>284</v>
      </c>
      <c r="B18" s="315">
        <v>17</v>
      </c>
      <c r="C18" s="315">
        <v>8</v>
      </c>
      <c r="D18" s="313">
        <f t="shared" si="0"/>
        <v>25</v>
      </c>
      <c r="E18" s="315">
        <v>4</v>
      </c>
      <c r="F18" s="315">
        <v>5</v>
      </c>
      <c r="G18" s="315"/>
      <c r="H18" s="315"/>
      <c r="I18" s="315"/>
      <c r="J18" s="315"/>
      <c r="K18" s="317"/>
      <c r="L18" s="315"/>
      <c r="M18" s="313">
        <f t="shared" si="1"/>
        <v>9</v>
      </c>
      <c r="N18" s="315">
        <v>0</v>
      </c>
      <c r="O18" s="315">
        <v>0</v>
      </c>
      <c r="P18" s="313">
        <f t="shared" si="3"/>
        <v>0</v>
      </c>
      <c r="Q18" s="312">
        <f t="shared" si="2"/>
        <v>34</v>
      </c>
      <c r="S18" s="310" t="s">
        <v>57</v>
      </c>
      <c r="T18" s="310" t="s">
        <v>40</v>
      </c>
      <c r="U18" s="310" t="s">
        <v>41</v>
      </c>
      <c r="V18" s="309">
        <v>93</v>
      </c>
    </row>
    <row r="19" spans="1:22" ht="23.25" customHeight="1">
      <c r="A19" s="314" t="s">
        <v>285</v>
      </c>
      <c r="B19" s="315">
        <v>5</v>
      </c>
      <c r="C19" s="315">
        <v>5</v>
      </c>
      <c r="D19" s="313">
        <f t="shared" si="0"/>
        <v>10</v>
      </c>
      <c r="E19" s="315">
        <v>12</v>
      </c>
      <c r="F19" s="315"/>
      <c r="G19" s="315"/>
      <c r="H19" s="315"/>
      <c r="I19" s="315"/>
      <c r="J19" s="315"/>
      <c r="K19" s="317"/>
      <c r="L19" s="315"/>
      <c r="M19" s="313">
        <f t="shared" si="1"/>
        <v>12</v>
      </c>
      <c r="N19" s="315">
        <v>1</v>
      </c>
      <c r="O19" s="315">
        <v>3</v>
      </c>
      <c r="P19" s="313">
        <f t="shared" si="3"/>
        <v>4</v>
      </c>
      <c r="Q19" s="312">
        <f t="shared" si="2"/>
        <v>26</v>
      </c>
      <c r="S19" s="310" t="s">
        <v>57</v>
      </c>
      <c r="T19" s="310" t="s">
        <v>40</v>
      </c>
      <c r="U19" s="310" t="s">
        <v>42</v>
      </c>
      <c r="V19" s="309">
        <v>94</v>
      </c>
    </row>
    <row r="20" spans="1:22" ht="23.25" customHeight="1">
      <c r="A20" s="314" t="s">
        <v>286</v>
      </c>
      <c r="B20" s="315">
        <v>949</v>
      </c>
      <c r="C20" s="315">
        <v>648</v>
      </c>
      <c r="D20" s="313">
        <f t="shared" si="0"/>
        <v>1597</v>
      </c>
      <c r="E20" s="315">
        <v>420</v>
      </c>
      <c r="F20" s="315">
        <v>305</v>
      </c>
      <c r="G20" s="315"/>
      <c r="H20" s="315"/>
      <c r="I20" s="315"/>
      <c r="J20" s="315"/>
      <c r="K20" s="317"/>
      <c r="L20" s="315"/>
      <c r="M20" s="313">
        <f t="shared" si="1"/>
        <v>725</v>
      </c>
      <c r="N20" s="315">
        <v>174</v>
      </c>
      <c r="O20" s="315">
        <v>164</v>
      </c>
      <c r="P20" s="313">
        <f t="shared" si="3"/>
        <v>338</v>
      </c>
      <c r="Q20" s="312">
        <f t="shared" si="2"/>
        <v>2660</v>
      </c>
      <c r="S20" s="310" t="s">
        <v>57</v>
      </c>
      <c r="T20" s="310" t="s">
        <v>9</v>
      </c>
      <c r="U20" s="310" t="s">
        <v>41</v>
      </c>
      <c r="V20" s="309">
        <v>56</v>
      </c>
    </row>
    <row r="21" spans="1:22" ht="23.25" customHeight="1">
      <c r="A21" s="314" t="s">
        <v>287</v>
      </c>
      <c r="B21" s="315">
        <v>550</v>
      </c>
      <c r="C21" s="315">
        <v>492</v>
      </c>
      <c r="D21" s="313">
        <f t="shared" si="0"/>
        <v>1042</v>
      </c>
      <c r="E21" s="315">
        <v>295</v>
      </c>
      <c r="F21" s="315">
        <v>230</v>
      </c>
      <c r="G21" s="315"/>
      <c r="H21" s="315"/>
      <c r="I21" s="315"/>
      <c r="J21" s="315"/>
      <c r="K21" s="317"/>
      <c r="L21" s="315"/>
      <c r="M21" s="313">
        <f t="shared" si="1"/>
        <v>525</v>
      </c>
      <c r="N21" s="315">
        <v>124</v>
      </c>
      <c r="O21" s="315">
        <v>109</v>
      </c>
      <c r="P21" s="313">
        <f t="shared" si="3"/>
        <v>233</v>
      </c>
      <c r="Q21" s="312">
        <f t="shared" si="2"/>
        <v>1800</v>
      </c>
      <c r="S21" s="310" t="s">
        <v>57</v>
      </c>
      <c r="T21" s="310" t="s">
        <v>9</v>
      </c>
      <c r="U21" s="310" t="s">
        <v>42</v>
      </c>
      <c r="V21" s="309">
        <v>40</v>
      </c>
    </row>
    <row r="22" spans="1:22" ht="23.25" customHeight="1">
      <c r="A22" s="314" t="s">
        <v>288</v>
      </c>
      <c r="B22" s="315">
        <v>148</v>
      </c>
      <c r="C22" s="315">
        <v>125</v>
      </c>
      <c r="D22" s="313">
        <f t="shared" si="0"/>
        <v>273</v>
      </c>
      <c r="E22" s="315">
        <v>95</v>
      </c>
      <c r="F22" s="315">
        <v>67</v>
      </c>
      <c r="G22" s="315"/>
      <c r="H22" s="315"/>
      <c r="I22" s="315"/>
      <c r="J22" s="315"/>
      <c r="K22" s="317"/>
      <c r="L22" s="315"/>
      <c r="M22" s="313">
        <f t="shared" si="1"/>
        <v>162</v>
      </c>
      <c r="N22" s="315">
        <v>38</v>
      </c>
      <c r="O22" s="315">
        <v>30</v>
      </c>
      <c r="P22" s="313">
        <f t="shared" si="3"/>
        <v>68</v>
      </c>
      <c r="Q22" s="312">
        <f t="shared" si="2"/>
        <v>503</v>
      </c>
      <c r="S22" s="310" t="s">
        <v>57</v>
      </c>
      <c r="T22" s="310" t="s">
        <v>12</v>
      </c>
      <c r="U22" s="310" t="s">
        <v>41</v>
      </c>
      <c r="V22" s="309">
        <v>17</v>
      </c>
    </row>
    <row r="23" spans="1:22" ht="23.25" customHeight="1">
      <c r="A23" s="314" t="s">
        <v>289</v>
      </c>
      <c r="B23" s="315">
        <v>3</v>
      </c>
      <c r="C23" s="315">
        <v>0</v>
      </c>
      <c r="D23" s="313">
        <f t="shared" si="0"/>
        <v>3</v>
      </c>
      <c r="E23" s="315">
        <v>2</v>
      </c>
      <c r="F23" s="315">
        <v>0</v>
      </c>
      <c r="G23" s="315"/>
      <c r="H23" s="315"/>
      <c r="I23" s="315"/>
      <c r="J23" s="315"/>
      <c r="K23" s="317"/>
      <c r="L23" s="315"/>
      <c r="M23" s="313">
        <f t="shared" si="1"/>
        <v>2</v>
      </c>
      <c r="N23" s="315">
        <v>0</v>
      </c>
      <c r="O23" s="315">
        <v>0</v>
      </c>
      <c r="P23" s="313">
        <f t="shared" si="3"/>
        <v>0</v>
      </c>
      <c r="Q23" s="312">
        <f t="shared" si="2"/>
        <v>5</v>
      </c>
      <c r="S23" s="310" t="s">
        <v>57</v>
      </c>
      <c r="T23" s="310" t="s">
        <v>12</v>
      </c>
      <c r="U23" s="310" t="s">
        <v>42</v>
      </c>
      <c r="V23" s="309">
        <v>24</v>
      </c>
    </row>
    <row r="24" spans="1:22" ht="23.25" customHeight="1">
      <c r="A24" s="314" t="s">
        <v>290</v>
      </c>
      <c r="B24" s="315">
        <v>18</v>
      </c>
      <c r="C24" s="315">
        <v>20</v>
      </c>
      <c r="D24" s="313">
        <f t="shared" si="0"/>
        <v>38</v>
      </c>
      <c r="E24" s="315">
        <v>3</v>
      </c>
      <c r="F24" s="315">
        <v>4</v>
      </c>
      <c r="G24" s="315"/>
      <c r="H24" s="315"/>
      <c r="I24" s="315"/>
      <c r="J24" s="315"/>
      <c r="K24" s="317"/>
      <c r="L24" s="315"/>
      <c r="M24" s="313">
        <f t="shared" si="1"/>
        <v>7</v>
      </c>
      <c r="N24" s="315">
        <v>5</v>
      </c>
      <c r="O24" s="315">
        <v>1</v>
      </c>
      <c r="P24" s="313">
        <f t="shared" si="3"/>
        <v>6</v>
      </c>
      <c r="Q24" s="312">
        <f t="shared" si="2"/>
        <v>51</v>
      </c>
      <c r="S24" s="310" t="s">
        <v>58</v>
      </c>
      <c r="T24" s="310" t="s">
        <v>40</v>
      </c>
      <c r="U24" s="310" t="s">
        <v>41</v>
      </c>
      <c r="V24" s="309">
        <v>3109</v>
      </c>
    </row>
    <row r="25" spans="1:22" ht="23.25" customHeight="1">
      <c r="A25" s="314" t="s">
        <v>291</v>
      </c>
      <c r="B25" s="315">
        <v>55</v>
      </c>
      <c r="C25" s="315">
        <v>37</v>
      </c>
      <c r="D25" s="313">
        <f t="shared" si="0"/>
        <v>92</v>
      </c>
      <c r="E25" s="315">
        <v>37</v>
      </c>
      <c r="F25" s="315">
        <v>22</v>
      </c>
      <c r="G25" s="315"/>
      <c r="H25" s="315"/>
      <c r="I25" s="315"/>
      <c r="J25" s="315"/>
      <c r="K25" s="317"/>
      <c r="L25" s="315"/>
      <c r="M25" s="313">
        <f t="shared" si="1"/>
        <v>59</v>
      </c>
      <c r="N25" s="315">
        <v>14</v>
      </c>
      <c r="O25" s="315">
        <v>11</v>
      </c>
      <c r="P25" s="313">
        <f t="shared" si="3"/>
        <v>25</v>
      </c>
      <c r="Q25" s="312">
        <f t="shared" si="2"/>
        <v>176</v>
      </c>
      <c r="S25" s="310" t="s">
        <v>58</v>
      </c>
      <c r="T25" s="310" t="s">
        <v>40</v>
      </c>
      <c r="U25" s="310" t="s">
        <v>42</v>
      </c>
      <c r="V25" s="309">
        <v>2732</v>
      </c>
    </row>
    <row r="26" spans="1:22" ht="23.25" customHeight="1">
      <c r="A26" s="314" t="s">
        <v>292</v>
      </c>
      <c r="B26" s="315">
        <v>27</v>
      </c>
      <c r="C26" s="315">
        <v>30</v>
      </c>
      <c r="D26" s="313">
        <f t="shared" si="0"/>
        <v>57</v>
      </c>
      <c r="E26" s="315">
        <v>5</v>
      </c>
      <c r="F26" s="315">
        <v>9</v>
      </c>
      <c r="G26" s="315"/>
      <c r="H26" s="315"/>
      <c r="I26" s="315"/>
      <c r="J26" s="315"/>
      <c r="K26" s="317"/>
      <c r="L26" s="315"/>
      <c r="M26" s="313">
        <f t="shared" si="1"/>
        <v>14</v>
      </c>
      <c r="N26" s="315">
        <v>7</v>
      </c>
      <c r="O26" s="315">
        <v>5</v>
      </c>
      <c r="P26" s="313">
        <f t="shared" si="3"/>
        <v>12</v>
      </c>
      <c r="Q26" s="312">
        <f t="shared" si="2"/>
        <v>83</v>
      </c>
      <c r="S26" s="310" t="s">
        <v>58</v>
      </c>
      <c r="T26" s="310" t="s">
        <v>9</v>
      </c>
      <c r="U26" s="310" t="s">
        <v>41</v>
      </c>
      <c r="V26" s="309">
        <v>1130</v>
      </c>
    </row>
    <row r="27" spans="1:22" ht="23.25" customHeight="1">
      <c r="A27" s="314" t="s">
        <v>293</v>
      </c>
      <c r="B27" s="315">
        <v>9</v>
      </c>
      <c r="C27" s="315">
        <v>10</v>
      </c>
      <c r="D27" s="313">
        <f t="shared" si="0"/>
        <v>19</v>
      </c>
      <c r="E27" s="315">
        <v>7</v>
      </c>
      <c r="F27" s="315">
        <v>4</v>
      </c>
      <c r="G27" s="315"/>
      <c r="H27" s="315"/>
      <c r="I27" s="315"/>
      <c r="J27" s="315"/>
      <c r="K27" s="317"/>
      <c r="L27" s="315"/>
      <c r="M27" s="313">
        <f t="shared" si="1"/>
        <v>11</v>
      </c>
      <c r="N27" s="315">
        <v>3</v>
      </c>
      <c r="O27" s="315">
        <v>1</v>
      </c>
      <c r="P27" s="313">
        <f t="shared" si="3"/>
        <v>4</v>
      </c>
      <c r="Q27" s="312">
        <f t="shared" si="2"/>
        <v>34</v>
      </c>
      <c r="S27" s="310" t="s">
        <v>58</v>
      </c>
      <c r="T27" s="310" t="s">
        <v>9</v>
      </c>
      <c r="U27" s="310" t="s">
        <v>42</v>
      </c>
      <c r="V27" s="309">
        <v>981</v>
      </c>
    </row>
    <row r="28" spans="1:22" ht="23.25" customHeight="1">
      <c r="A28" s="314" t="s">
        <v>294</v>
      </c>
      <c r="B28" s="315">
        <v>1</v>
      </c>
      <c r="C28" s="315">
        <v>1</v>
      </c>
      <c r="D28" s="313">
        <f t="shared" si="0"/>
        <v>2</v>
      </c>
      <c r="E28" s="315">
        <v>7</v>
      </c>
      <c r="F28" s="315">
        <v>0</v>
      </c>
      <c r="G28" s="315"/>
      <c r="H28" s="315"/>
      <c r="I28" s="315"/>
      <c r="J28" s="315"/>
      <c r="K28" s="317"/>
      <c r="L28" s="315"/>
      <c r="M28" s="313">
        <f t="shared" si="1"/>
        <v>7</v>
      </c>
      <c r="N28" s="315">
        <v>2</v>
      </c>
      <c r="O28" s="315">
        <v>0</v>
      </c>
      <c r="P28" s="313">
        <f t="shared" si="3"/>
        <v>2</v>
      </c>
      <c r="Q28" s="312">
        <f t="shared" si="2"/>
        <v>11</v>
      </c>
      <c r="S28" s="310" t="s">
        <v>58</v>
      </c>
      <c r="T28" s="310" t="s">
        <v>12</v>
      </c>
      <c r="U28" s="310" t="s">
        <v>41</v>
      </c>
      <c r="V28" s="309">
        <v>711</v>
      </c>
    </row>
    <row r="29" spans="1:22" ht="23.25" customHeight="1">
      <c r="A29" s="314" t="s">
        <v>295</v>
      </c>
      <c r="B29" s="315">
        <v>394</v>
      </c>
      <c r="C29" s="315">
        <v>436</v>
      </c>
      <c r="D29" s="313">
        <f t="shared" si="0"/>
        <v>830</v>
      </c>
      <c r="E29" s="315">
        <v>125</v>
      </c>
      <c r="F29" s="315">
        <v>79</v>
      </c>
      <c r="G29" s="315"/>
      <c r="H29" s="315"/>
      <c r="I29" s="315"/>
      <c r="J29" s="315"/>
      <c r="K29" s="317"/>
      <c r="L29" s="315"/>
      <c r="M29" s="313">
        <f t="shared" si="1"/>
        <v>204</v>
      </c>
      <c r="N29" s="315">
        <v>85</v>
      </c>
      <c r="O29" s="315">
        <v>84</v>
      </c>
      <c r="P29" s="313">
        <f t="shared" si="3"/>
        <v>169</v>
      </c>
      <c r="Q29" s="312">
        <f t="shared" si="2"/>
        <v>1203</v>
      </c>
      <c r="S29" s="310" t="s">
        <v>58</v>
      </c>
      <c r="T29" s="310" t="s">
        <v>12</v>
      </c>
      <c r="U29" s="310" t="s">
        <v>42</v>
      </c>
      <c r="V29" s="309">
        <v>716</v>
      </c>
    </row>
    <row r="30" spans="1:22" ht="23.25" customHeight="1">
      <c r="A30" s="314" t="s">
        <v>296</v>
      </c>
      <c r="B30" s="315">
        <v>65</v>
      </c>
      <c r="C30" s="315">
        <v>40</v>
      </c>
      <c r="D30" s="313">
        <f t="shared" si="0"/>
        <v>105</v>
      </c>
      <c r="E30" s="315">
        <v>33</v>
      </c>
      <c r="F30" s="315">
        <v>27</v>
      </c>
      <c r="G30" s="315"/>
      <c r="H30" s="315"/>
      <c r="I30" s="315"/>
      <c r="J30" s="315"/>
      <c r="K30" s="317"/>
      <c r="L30" s="315"/>
      <c r="M30" s="313">
        <f t="shared" si="1"/>
        <v>60</v>
      </c>
      <c r="N30" s="315">
        <v>10</v>
      </c>
      <c r="O30" s="315">
        <v>14</v>
      </c>
      <c r="P30" s="313">
        <f t="shared" si="3"/>
        <v>24</v>
      </c>
      <c r="Q30" s="312">
        <f t="shared" si="2"/>
        <v>189</v>
      </c>
      <c r="S30" s="310" t="s">
        <v>59</v>
      </c>
      <c r="T30" s="310" t="s">
        <v>40</v>
      </c>
      <c r="U30" s="310" t="s">
        <v>41</v>
      </c>
      <c r="V30" s="309">
        <v>1204</v>
      </c>
    </row>
    <row r="31" spans="1:22" ht="23.25" customHeight="1">
      <c r="A31" s="314" t="s">
        <v>297</v>
      </c>
      <c r="B31" s="315">
        <v>4</v>
      </c>
      <c r="C31" s="315">
        <v>2</v>
      </c>
      <c r="D31" s="313">
        <f t="shared" si="0"/>
        <v>6</v>
      </c>
      <c r="E31" s="315">
        <v>1</v>
      </c>
      <c r="F31" s="315">
        <v>1</v>
      </c>
      <c r="G31" s="315"/>
      <c r="H31" s="315"/>
      <c r="I31" s="315"/>
      <c r="J31" s="315"/>
      <c r="K31" s="317"/>
      <c r="L31" s="315"/>
      <c r="M31" s="313">
        <f t="shared" si="1"/>
        <v>2</v>
      </c>
      <c r="N31" s="315">
        <v>0</v>
      </c>
      <c r="O31" s="315">
        <v>0</v>
      </c>
      <c r="P31" s="313">
        <f t="shared" si="3"/>
        <v>0</v>
      </c>
      <c r="Q31" s="312">
        <f t="shared" si="2"/>
        <v>8</v>
      </c>
      <c r="S31" s="310" t="s">
        <v>59</v>
      </c>
      <c r="T31" s="310" t="s">
        <v>40</v>
      </c>
      <c r="U31" s="310" t="s">
        <v>42</v>
      </c>
      <c r="V31" s="309">
        <v>1010</v>
      </c>
    </row>
    <row r="32" spans="1:22" ht="23.25" customHeight="1">
      <c r="A32" s="314" t="s">
        <v>298</v>
      </c>
      <c r="B32" s="315">
        <v>14</v>
      </c>
      <c r="C32" s="315">
        <v>6</v>
      </c>
      <c r="D32" s="313">
        <f t="shared" si="0"/>
        <v>20</v>
      </c>
      <c r="E32" s="315">
        <v>7</v>
      </c>
      <c r="F32" s="315">
        <v>4</v>
      </c>
      <c r="G32" s="315"/>
      <c r="H32" s="315"/>
      <c r="I32" s="315"/>
      <c r="J32" s="315"/>
      <c r="K32" s="317"/>
      <c r="L32" s="315"/>
      <c r="M32" s="313">
        <f t="shared" si="1"/>
        <v>11</v>
      </c>
      <c r="N32" s="315">
        <v>0</v>
      </c>
      <c r="O32" s="315">
        <v>2</v>
      </c>
      <c r="P32" s="313">
        <f t="shared" si="3"/>
        <v>2</v>
      </c>
      <c r="Q32" s="312">
        <f t="shared" si="2"/>
        <v>33</v>
      </c>
      <c r="S32" s="310" t="s">
        <v>59</v>
      </c>
      <c r="T32" s="310" t="s">
        <v>9</v>
      </c>
      <c r="U32" s="310" t="s">
        <v>41</v>
      </c>
      <c r="V32" s="309">
        <v>554</v>
      </c>
    </row>
    <row r="33" spans="1:22" ht="23.25" customHeight="1">
      <c r="A33" s="314" t="s">
        <v>299</v>
      </c>
      <c r="B33" s="315">
        <v>109</v>
      </c>
      <c r="C33" s="315">
        <v>119</v>
      </c>
      <c r="D33" s="313">
        <f t="shared" si="0"/>
        <v>228</v>
      </c>
      <c r="E33" s="315">
        <v>27</v>
      </c>
      <c r="F33" s="315">
        <v>24</v>
      </c>
      <c r="G33" s="315"/>
      <c r="H33" s="315"/>
      <c r="I33" s="315"/>
      <c r="J33" s="315"/>
      <c r="K33" s="317"/>
      <c r="L33" s="315"/>
      <c r="M33" s="313">
        <f t="shared" si="1"/>
        <v>51</v>
      </c>
      <c r="N33" s="315">
        <v>15</v>
      </c>
      <c r="O33" s="315">
        <v>15</v>
      </c>
      <c r="P33" s="313">
        <f t="shared" si="3"/>
        <v>30</v>
      </c>
      <c r="Q33" s="312">
        <f t="shared" si="2"/>
        <v>309</v>
      </c>
      <c r="S33" s="310" t="s">
        <v>59</v>
      </c>
      <c r="T33" s="310" t="s">
        <v>9</v>
      </c>
      <c r="U33" s="310" t="s">
        <v>42</v>
      </c>
      <c r="V33" s="309">
        <v>540</v>
      </c>
    </row>
    <row r="34" spans="1:22" ht="23.25" customHeight="1">
      <c r="A34" s="314" t="s">
        <v>300</v>
      </c>
      <c r="B34" s="315">
        <v>23</v>
      </c>
      <c r="C34" s="315">
        <v>10</v>
      </c>
      <c r="D34" s="313">
        <f t="shared" si="0"/>
        <v>33</v>
      </c>
      <c r="E34" s="315">
        <v>11</v>
      </c>
      <c r="F34" s="315">
        <v>5</v>
      </c>
      <c r="G34" s="315"/>
      <c r="H34" s="315"/>
      <c r="I34" s="315"/>
      <c r="J34" s="315"/>
      <c r="K34" s="317"/>
      <c r="L34" s="315"/>
      <c r="M34" s="313">
        <f t="shared" si="1"/>
        <v>16</v>
      </c>
      <c r="N34" s="315">
        <v>7</v>
      </c>
      <c r="O34" s="315">
        <v>0</v>
      </c>
      <c r="P34" s="313">
        <f t="shared" si="3"/>
        <v>7</v>
      </c>
      <c r="Q34" s="312">
        <f t="shared" si="2"/>
        <v>56</v>
      </c>
      <c r="S34" s="310" t="s">
        <v>59</v>
      </c>
      <c r="T34" s="310" t="s">
        <v>12</v>
      </c>
      <c r="U34" s="310" t="s">
        <v>41</v>
      </c>
      <c r="V34" s="309">
        <v>283</v>
      </c>
    </row>
    <row r="35" spans="1:22" ht="23.25" customHeight="1" thickBot="1">
      <c r="A35" s="314" t="s">
        <v>301</v>
      </c>
      <c r="B35" s="320">
        <v>24</v>
      </c>
      <c r="C35" s="320">
        <v>20</v>
      </c>
      <c r="D35" s="313">
        <f t="shared" si="0"/>
        <v>44</v>
      </c>
      <c r="E35" s="320">
        <v>13</v>
      </c>
      <c r="F35" s="320">
        <v>5</v>
      </c>
      <c r="G35" s="320"/>
      <c r="H35" s="320"/>
      <c r="I35" s="320"/>
      <c r="J35" s="320"/>
      <c r="K35" s="321"/>
      <c r="L35" s="320"/>
      <c r="M35" s="313">
        <f t="shared" si="1"/>
        <v>18</v>
      </c>
      <c r="N35" s="320">
        <v>7</v>
      </c>
      <c r="O35" s="320">
        <v>7</v>
      </c>
      <c r="P35" s="313">
        <f t="shared" si="3"/>
        <v>14</v>
      </c>
      <c r="Q35" s="312">
        <f t="shared" si="2"/>
        <v>76</v>
      </c>
      <c r="S35" s="310" t="s">
        <v>59</v>
      </c>
      <c r="T35" s="310" t="s">
        <v>12</v>
      </c>
      <c r="U35" s="310" t="s">
        <v>42</v>
      </c>
      <c r="V35" s="309">
        <v>277</v>
      </c>
    </row>
    <row r="36" spans="1:22" ht="21" customHeight="1">
      <c r="A36" s="314" t="s">
        <v>302</v>
      </c>
      <c r="B36" s="315">
        <v>7</v>
      </c>
      <c r="C36" s="315">
        <v>5</v>
      </c>
      <c r="D36" s="313">
        <f t="shared" si="0"/>
        <v>12</v>
      </c>
      <c r="E36" s="315">
        <v>4</v>
      </c>
      <c r="F36" s="315">
        <v>4</v>
      </c>
      <c r="G36" s="315"/>
      <c r="H36" s="315"/>
      <c r="I36" s="315"/>
      <c r="J36" s="315"/>
      <c r="K36" s="317"/>
      <c r="L36" s="315"/>
      <c r="M36" s="313">
        <f t="shared" si="1"/>
        <v>8</v>
      </c>
      <c r="N36" s="315">
        <v>1</v>
      </c>
      <c r="O36" s="315">
        <v>4</v>
      </c>
      <c r="P36" s="313">
        <f t="shared" si="3"/>
        <v>5</v>
      </c>
      <c r="Q36" s="312">
        <f t="shared" si="2"/>
        <v>25</v>
      </c>
      <c r="S36" s="310" t="s">
        <v>60</v>
      </c>
      <c r="T36" s="310" t="s">
        <v>40</v>
      </c>
      <c r="U36" s="310" t="s">
        <v>41</v>
      </c>
      <c r="V36" s="309">
        <v>2576</v>
      </c>
    </row>
    <row r="37" spans="1:22" ht="23.25" customHeight="1">
      <c r="A37" s="314" t="s">
        <v>303</v>
      </c>
      <c r="B37" s="315">
        <v>26</v>
      </c>
      <c r="C37" s="315">
        <v>27</v>
      </c>
      <c r="D37" s="313">
        <f t="shared" si="0"/>
        <v>53</v>
      </c>
      <c r="E37" s="315">
        <v>9</v>
      </c>
      <c r="F37" s="315">
        <v>11</v>
      </c>
      <c r="G37" s="315"/>
      <c r="H37" s="315"/>
      <c r="I37" s="315"/>
      <c r="J37" s="315"/>
      <c r="K37" s="317"/>
      <c r="L37" s="315"/>
      <c r="M37" s="313">
        <f t="shared" si="1"/>
        <v>20</v>
      </c>
      <c r="N37" s="315">
        <v>1</v>
      </c>
      <c r="O37" s="315">
        <v>5</v>
      </c>
      <c r="P37" s="313">
        <f t="shared" si="3"/>
        <v>6</v>
      </c>
      <c r="Q37" s="312">
        <f t="shared" si="2"/>
        <v>79</v>
      </c>
      <c r="S37" s="310" t="s">
        <v>60</v>
      </c>
      <c r="T37" s="310" t="s">
        <v>40</v>
      </c>
      <c r="U37" s="310" t="s">
        <v>42</v>
      </c>
      <c r="V37" s="309">
        <v>2074</v>
      </c>
    </row>
    <row r="38" spans="1:22" ht="23.25" customHeight="1">
      <c r="A38" s="314" t="s">
        <v>304</v>
      </c>
      <c r="B38" s="315">
        <v>52</v>
      </c>
      <c r="C38" s="315">
        <v>39</v>
      </c>
      <c r="D38" s="313">
        <f t="shared" si="0"/>
        <v>91</v>
      </c>
      <c r="E38" s="315">
        <v>22</v>
      </c>
      <c r="F38" s="315">
        <v>21</v>
      </c>
      <c r="G38" s="315"/>
      <c r="H38" s="315"/>
      <c r="I38" s="315"/>
      <c r="J38" s="315"/>
      <c r="K38" s="317"/>
      <c r="L38" s="315"/>
      <c r="M38" s="315">
        <f t="shared" si="1"/>
        <v>43</v>
      </c>
      <c r="N38" s="347">
        <v>10</v>
      </c>
      <c r="O38" s="315">
        <v>11</v>
      </c>
      <c r="P38" s="313">
        <f t="shared" si="3"/>
        <v>21</v>
      </c>
      <c r="Q38" s="312">
        <f t="shared" si="2"/>
        <v>155</v>
      </c>
      <c r="S38" s="310" t="s">
        <v>60</v>
      </c>
      <c r="T38" s="310" t="s">
        <v>9</v>
      </c>
      <c r="U38" s="310" t="s">
        <v>41</v>
      </c>
      <c r="V38" s="309">
        <v>956</v>
      </c>
    </row>
    <row r="39" spans="1:22" ht="23.25" customHeight="1">
      <c r="A39" s="314" t="s">
        <v>305</v>
      </c>
      <c r="B39" s="315">
        <v>87</v>
      </c>
      <c r="C39" s="315">
        <v>60</v>
      </c>
      <c r="D39" s="313">
        <f t="shared" si="0"/>
        <v>147</v>
      </c>
      <c r="E39" s="315">
        <v>35</v>
      </c>
      <c r="F39" s="315">
        <v>23</v>
      </c>
      <c r="G39" s="315"/>
      <c r="H39" s="315"/>
      <c r="I39" s="315"/>
      <c r="J39" s="315"/>
      <c r="K39" s="317"/>
      <c r="L39" s="315"/>
      <c r="M39" s="313">
        <f t="shared" si="1"/>
        <v>58</v>
      </c>
      <c r="N39" s="315">
        <v>16</v>
      </c>
      <c r="O39" s="315">
        <v>8</v>
      </c>
      <c r="P39" s="313">
        <f t="shared" si="3"/>
        <v>24</v>
      </c>
      <c r="Q39" s="312">
        <f t="shared" si="2"/>
        <v>229</v>
      </c>
      <c r="S39" s="310" t="s">
        <v>60</v>
      </c>
      <c r="T39" s="310" t="s">
        <v>9</v>
      </c>
      <c r="U39" s="310" t="s">
        <v>42</v>
      </c>
      <c r="V39" s="309">
        <v>879</v>
      </c>
    </row>
    <row r="40" spans="1:22" ht="23.25" customHeight="1">
      <c r="A40" s="314" t="s">
        <v>306</v>
      </c>
      <c r="B40" s="315">
        <v>58</v>
      </c>
      <c r="C40" s="315">
        <v>37</v>
      </c>
      <c r="D40" s="313">
        <f aca="true" t="shared" si="4" ref="D40:D71">SUM(B40:C40)</f>
        <v>95</v>
      </c>
      <c r="E40" s="315">
        <v>24</v>
      </c>
      <c r="F40" s="315">
        <v>18</v>
      </c>
      <c r="G40" s="315"/>
      <c r="H40" s="315"/>
      <c r="I40" s="315"/>
      <c r="J40" s="315"/>
      <c r="K40" s="317"/>
      <c r="L40" s="315"/>
      <c r="M40" s="313">
        <f aca="true" t="shared" si="5" ref="M40:M71">SUM(E40:L40)</f>
        <v>42</v>
      </c>
      <c r="N40" s="315">
        <v>10</v>
      </c>
      <c r="O40" s="315">
        <v>14</v>
      </c>
      <c r="P40" s="313">
        <f t="shared" si="3"/>
        <v>24</v>
      </c>
      <c r="Q40" s="312">
        <f aca="true" t="shared" si="6" ref="Q40:Q71">D40+M40+P40</f>
        <v>161</v>
      </c>
      <c r="S40" s="310" t="s">
        <v>60</v>
      </c>
      <c r="T40" s="310" t="s">
        <v>12</v>
      </c>
      <c r="U40" s="310" t="s">
        <v>41</v>
      </c>
      <c r="V40" s="309">
        <v>639</v>
      </c>
    </row>
    <row r="41" spans="1:22" ht="23.25" customHeight="1">
      <c r="A41" s="314" t="s">
        <v>307</v>
      </c>
      <c r="B41" s="315">
        <v>6</v>
      </c>
      <c r="C41" s="315">
        <v>1</v>
      </c>
      <c r="D41" s="313">
        <f t="shared" si="4"/>
        <v>7</v>
      </c>
      <c r="E41" s="315">
        <v>2</v>
      </c>
      <c r="F41" s="315">
        <v>1</v>
      </c>
      <c r="G41" s="315"/>
      <c r="H41" s="315"/>
      <c r="I41" s="315"/>
      <c r="J41" s="315"/>
      <c r="K41" s="317"/>
      <c r="L41" s="315"/>
      <c r="M41" s="313">
        <f t="shared" si="5"/>
        <v>3</v>
      </c>
      <c r="N41" s="315">
        <v>0</v>
      </c>
      <c r="O41" s="315">
        <v>1</v>
      </c>
      <c r="P41" s="313">
        <f aca="true" t="shared" si="7" ref="P41:P72">SUM(N41:O41)</f>
        <v>1</v>
      </c>
      <c r="Q41" s="312">
        <f t="shared" si="6"/>
        <v>11</v>
      </c>
      <c r="S41" s="310" t="s">
        <v>60</v>
      </c>
      <c r="T41" s="310" t="s">
        <v>12</v>
      </c>
      <c r="U41" s="310" t="s">
        <v>42</v>
      </c>
      <c r="V41" s="309">
        <v>681</v>
      </c>
    </row>
    <row r="42" spans="1:22" ht="23.25" customHeight="1">
      <c r="A42" s="314" t="s">
        <v>308</v>
      </c>
      <c r="B42" s="315">
        <v>22</v>
      </c>
      <c r="C42" s="315">
        <v>16</v>
      </c>
      <c r="D42" s="313">
        <f t="shared" si="4"/>
        <v>38</v>
      </c>
      <c r="E42" s="315">
        <v>14</v>
      </c>
      <c r="F42" s="315">
        <v>13</v>
      </c>
      <c r="G42" s="315"/>
      <c r="H42" s="315"/>
      <c r="I42" s="315"/>
      <c r="J42" s="315"/>
      <c r="K42" s="317"/>
      <c r="L42" s="315"/>
      <c r="M42" s="313">
        <f t="shared" si="5"/>
        <v>27</v>
      </c>
      <c r="N42" s="315">
        <v>3</v>
      </c>
      <c r="O42" s="315">
        <v>5</v>
      </c>
      <c r="P42" s="313">
        <f t="shared" si="7"/>
        <v>8</v>
      </c>
      <c r="Q42" s="312">
        <f t="shared" si="6"/>
        <v>73</v>
      </c>
      <c r="S42" s="310" t="s">
        <v>61</v>
      </c>
      <c r="T42" s="310" t="s">
        <v>40</v>
      </c>
      <c r="U42" s="310" t="s">
        <v>41</v>
      </c>
      <c r="V42" s="309">
        <v>43</v>
      </c>
    </row>
    <row r="43" spans="1:22" ht="23.25" customHeight="1">
      <c r="A43" s="314" t="s">
        <v>309</v>
      </c>
      <c r="B43" s="315">
        <v>42</v>
      </c>
      <c r="C43" s="315">
        <v>27</v>
      </c>
      <c r="D43" s="313">
        <f t="shared" si="4"/>
        <v>69</v>
      </c>
      <c r="E43" s="315">
        <v>20</v>
      </c>
      <c r="F43" s="315">
        <v>22</v>
      </c>
      <c r="G43" s="315"/>
      <c r="H43" s="315"/>
      <c r="I43" s="315"/>
      <c r="J43" s="315"/>
      <c r="K43" s="317"/>
      <c r="L43" s="315"/>
      <c r="M43" s="313">
        <f t="shared" si="5"/>
        <v>42</v>
      </c>
      <c r="N43" s="315">
        <v>10</v>
      </c>
      <c r="O43" s="315">
        <v>12</v>
      </c>
      <c r="P43" s="313">
        <f t="shared" si="7"/>
        <v>22</v>
      </c>
      <c r="Q43" s="312">
        <f t="shared" si="6"/>
        <v>133</v>
      </c>
      <c r="S43" s="310" t="s">
        <v>61</v>
      </c>
      <c r="T43" s="310" t="s">
        <v>40</v>
      </c>
      <c r="U43" s="310" t="s">
        <v>42</v>
      </c>
      <c r="V43" s="309">
        <v>31</v>
      </c>
    </row>
    <row r="44" spans="1:22" ht="23.25" customHeight="1">
      <c r="A44" s="314" t="s">
        <v>310</v>
      </c>
      <c r="B44" s="315">
        <v>36</v>
      </c>
      <c r="C44" s="315">
        <v>31</v>
      </c>
      <c r="D44" s="313">
        <f t="shared" si="4"/>
        <v>67</v>
      </c>
      <c r="E44" s="315">
        <v>10</v>
      </c>
      <c r="F44" s="315">
        <v>9</v>
      </c>
      <c r="G44" s="315"/>
      <c r="H44" s="315"/>
      <c r="I44" s="315"/>
      <c r="J44" s="315"/>
      <c r="K44" s="317"/>
      <c r="L44" s="315"/>
      <c r="M44" s="313">
        <f t="shared" si="5"/>
        <v>19</v>
      </c>
      <c r="N44" s="315">
        <v>3</v>
      </c>
      <c r="O44" s="315">
        <v>10</v>
      </c>
      <c r="P44" s="313">
        <f t="shared" si="7"/>
        <v>13</v>
      </c>
      <c r="Q44" s="312">
        <f t="shared" si="6"/>
        <v>99</v>
      </c>
      <c r="S44" s="310" t="s">
        <v>61</v>
      </c>
      <c r="T44" s="310" t="s">
        <v>9</v>
      </c>
      <c r="U44" s="310" t="s">
        <v>41</v>
      </c>
      <c r="V44" s="309">
        <v>23</v>
      </c>
    </row>
    <row r="45" spans="1:22" ht="23.25" customHeight="1">
      <c r="A45" s="314" t="s">
        <v>311</v>
      </c>
      <c r="B45" s="315">
        <v>61</v>
      </c>
      <c r="C45" s="315">
        <v>46</v>
      </c>
      <c r="D45" s="313">
        <f t="shared" si="4"/>
        <v>107</v>
      </c>
      <c r="E45" s="315">
        <v>34</v>
      </c>
      <c r="F45" s="315">
        <v>37</v>
      </c>
      <c r="G45" s="315"/>
      <c r="H45" s="315"/>
      <c r="I45" s="315"/>
      <c r="J45" s="315"/>
      <c r="K45" s="317"/>
      <c r="L45" s="315"/>
      <c r="M45" s="313">
        <f t="shared" si="5"/>
        <v>71</v>
      </c>
      <c r="N45" s="315">
        <v>15</v>
      </c>
      <c r="O45" s="315">
        <v>18</v>
      </c>
      <c r="P45" s="313">
        <f t="shared" si="7"/>
        <v>33</v>
      </c>
      <c r="Q45" s="312">
        <f t="shared" si="6"/>
        <v>211</v>
      </c>
      <c r="S45" s="310" t="s">
        <v>61</v>
      </c>
      <c r="T45" s="310" t="s">
        <v>9</v>
      </c>
      <c r="U45" s="310" t="s">
        <v>42</v>
      </c>
      <c r="V45" s="309">
        <v>12</v>
      </c>
    </row>
    <row r="46" spans="1:22" ht="23.25" customHeight="1">
      <c r="A46" s="314" t="s">
        <v>312</v>
      </c>
      <c r="B46" s="315">
        <v>5</v>
      </c>
      <c r="C46" s="315">
        <v>2</v>
      </c>
      <c r="D46" s="313">
        <f t="shared" si="4"/>
        <v>7</v>
      </c>
      <c r="E46" s="315">
        <v>0</v>
      </c>
      <c r="F46" s="315">
        <v>2</v>
      </c>
      <c r="G46" s="315"/>
      <c r="H46" s="315"/>
      <c r="I46" s="315"/>
      <c r="J46" s="315"/>
      <c r="K46" s="317"/>
      <c r="L46" s="315"/>
      <c r="M46" s="313">
        <f t="shared" si="5"/>
        <v>2</v>
      </c>
      <c r="N46" s="315">
        <v>0</v>
      </c>
      <c r="O46" s="315">
        <v>0</v>
      </c>
      <c r="P46" s="313">
        <f t="shared" si="7"/>
        <v>0</v>
      </c>
      <c r="Q46" s="312">
        <f t="shared" si="6"/>
        <v>9</v>
      </c>
      <c r="S46" s="310" t="s">
        <v>61</v>
      </c>
      <c r="T46" s="310" t="s">
        <v>12</v>
      </c>
      <c r="U46" s="310" t="s">
        <v>41</v>
      </c>
      <c r="V46" s="309">
        <v>2</v>
      </c>
    </row>
    <row r="47" spans="1:22" ht="23.25" customHeight="1">
      <c r="A47" s="314" t="s">
        <v>313</v>
      </c>
      <c r="B47" s="315">
        <v>40</v>
      </c>
      <c r="C47" s="315">
        <v>25</v>
      </c>
      <c r="D47" s="313">
        <f t="shared" si="4"/>
        <v>65</v>
      </c>
      <c r="E47" s="315">
        <v>9</v>
      </c>
      <c r="F47" s="315">
        <v>7</v>
      </c>
      <c r="G47" s="315"/>
      <c r="H47" s="315"/>
      <c r="I47" s="315"/>
      <c r="J47" s="315"/>
      <c r="K47" s="317"/>
      <c r="L47" s="315"/>
      <c r="M47" s="313">
        <f t="shared" si="5"/>
        <v>16</v>
      </c>
      <c r="N47" s="315">
        <v>3</v>
      </c>
      <c r="O47" s="315">
        <v>1</v>
      </c>
      <c r="P47" s="313">
        <f t="shared" si="7"/>
        <v>4</v>
      </c>
      <c r="Q47" s="312">
        <f t="shared" si="6"/>
        <v>85</v>
      </c>
      <c r="S47" s="310" t="s">
        <v>61</v>
      </c>
      <c r="T47" s="310" t="s">
        <v>12</v>
      </c>
      <c r="U47" s="310" t="s">
        <v>42</v>
      </c>
      <c r="V47" s="309">
        <v>9</v>
      </c>
    </row>
    <row r="48" spans="1:22" ht="24.75" customHeight="1">
      <c r="A48" s="314" t="s">
        <v>314</v>
      </c>
      <c r="B48" s="315">
        <v>94</v>
      </c>
      <c r="C48" s="315">
        <v>66</v>
      </c>
      <c r="D48" s="313">
        <f t="shared" si="4"/>
        <v>160</v>
      </c>
      <c r="E48" s="315">
        <v>30</v>
      </c>
      <c r="F48" s="315">
        <v>17</v>
      </c>
      <c r="G48" s="315"/>
      <c r="H48" s="315"/>
      <c r="I48" s="315"/>
      <c r="J48" s="315"/>
      <c r="K48" s="317"/>
      <c r="L48" s="315"/>
      <c r="M48" s="313">
        <f t="shared" si="5"/>
        <v>47</v>
      </c>
      <c r="N48" s="315">
        <v>11</v>
      </c>
      <c r="O48" s="315">
        <v>14</v>
      </c>
      <c r="P48" s="313">
        <f t="shared" si="7"/>
        <v>25</v>
      </c>
      <c r="Q48" s="312">
        <f t="shared" si="6"/>
        <v>232</v>
      </c>
      <c r="S48" s="310" t="s">
        <v>62</v>
      </c>
      <c r="T48" s="310" t="s">
        <v>40</v>
      </c>
      <c r="U48" s="310" t="s">
        <v>41</v>
      </c>
      <c r="V48" s="309">
        <v>208</v>
      </c>
    </row>
    <row r="49" spans="1:22" ht="23.25" customHeight="1">
      <c r="A49" s="314" t="s">
        <v>315</v>
      </c>
      <c r="B49" s="315">
        <v>297</v>
      </c>
      <c r="C49" s="315">
        <v>239</v>
      </c>
      <c r="D49" s="313">
        <f t="shared" si="4"/>
        <v>536</v>
      </c>
      <c r="E49" s="315">
        <v>377</v>
      </c>
      <c r="F49" s="315">
        <v>239</v>
      </c>
      <c r="G49" s="315"/>
      <c r="H49" s="315"/>
      <c r="I49" s="315"/>
      <c r="J49" s="315"/>
      <c r="K49" s="317"/>
      <c r="L49" s="315"/>
      <c r="M49" s="313">
        <f t="shared" si="5"/>
        <v>616</v>
      </c>
      <c r="N49" s="315">
        <v>65</v>
      </c>
      <c r="O49" s="315">
        <v>62</v>
      </c>
      <c r="P49" s="313">
        <f t="shared" si="7"/>
        <v>127</v>
      </c>
      <c r="Q49" s="312">
        <f t="shared" si="6"/>
        <v>1279</v>
      </c>
      <c r="S49" s="310" t="s">
        <v>62</v>
      </c>
      <c r="T49" s="310" t="s">
        <v>40</v>
      </c>
      <c r="U49" s="310" t="s">
        <v>42</v>
      </c>
      <c r="V49" s="309">
        <v>183</v>
      </c>
    </row>
    <row r="50" spans="1:22" ht="23.25" customHeight="1">
      <c r="A50" s="314" t="s">
        <v>316</v>
      </c>
      <c r="B50" s="315">
        <v>53</v>
      </c>
      <c r="C50" s="315">
        <v>27</v>
      </c>
      <c r="D50" s="313">
        <f t="shared" si="4"/>
        <v>80</v>
      </c>
      <c r="E50" s="315">
        <v>27</v>
      </c>
      <c r="F50" s="315">
        <v>18</v>
      </c>
      <c r="G50" s="315"/>
      <c r="H50" s="315"/>
      <c r="I50" s="315"/>
      <c r="J50" s="315"/>
      <c r="K50" s="317"/>
      <c r="L50" s="315"/>
      <c r="M50" s="313">
        <f t="shared" si="5"/>
        <v>45</v>
      </c>
      <c r="N50" s="315">
        <v>10</v>
      </c>
      <c r="O50" s="315">
        <v>10</v>
      </c>
      <c r="P50" s="313">
        <f t="shared" si="7"/>
        <v>20</v>
      </c>
      <c r="Q50" s="312">
        <f t="shared" si="6"/>
        <v>145</v>
      </c>
      <c r="S50" s="310" t="s">
        <v>62</v>
      </c>
      <c r="T50" s="310" t="s">
        <v>9</v>
      </c>
      <c r="U50" s="310" t="s">
        <v>41</v>
      </c>
      <c r="V50" s="309">
        <v>96</v>
      </c>
    </row>
    <row r="51" spans="1:22" ht="23.25" customHeight="1">
      <c r="A51" s="314" t="s">
        <v>317</v>
      </c>
      <c r="B51" s="315">
        <v>80</v>
      </c>
      <c r="C51" s="315">
        <v>57</v>
      </c>
      <c r="D51" s="313">
        <f t="shared" si="4"/>
        <v>137</v>
      </c>
      <c r="E51" s="315">
        <v>27</v>
      </c>
      <c r="F51" s="315">
        <v>37</v>
      </c>
      <c r="G51" s="315"/>
      <c r="H51" s="315"/>
      <c r="I51" s="315"/>
      <c r="J51" s="315"/>
      <c r="K51" s="317"/>
      <c r="L51" s="315"/>
      <c r="M51" s="313">
        <f t="shared" si="5"/>
        <v>64</v>
      </c>
      <c r="N51" s="315">
        <v>20</v>
      </c>
      <c r="O51" s="315">
        <v>17</v>
      </c>
      <c r="P51" s="313">
        <f t="shared" si="7"/>
        <v>37</v>
      </c>
      <c r="Q51" s="312">
        <f t="shared" si="6"/>
        <v>238</v>
      </c>
      <c r="S51" s="310" t="s">
        <v>62</v>
      </c>
      <c r="T51" s="310" t="s">
        <v>9</v>
      </c>
      <c r="U51" s="310" t="s">
        <v>42</v>
      </c>
      <c r="V51" s="309">
        <v>94</v>
      </c>
    </row>
    <row r="52" spans="1:22" ht="23.25" customHeight="1">
      <c r="A52" s="314" t="s">
        <v>318</v>
      </c>
      <c r="B52" s="315">
        <v>732</v>
      </c>
      <c r="C52" s="315">
        <v>747</v>
      </c>
      <c r="D52" s="313">
        <f t="shared" si="4"/>
        <v>1479</v>
      </c>
      <c r="E52" s="315">
        <v>349</v>
      </c>
      <c r="F52" s="315">
        <v>332</v>
      </c>
      <c r="G52" s="315"/>
      <c r="H52" s="315"/>
      <c r="I52" s="315"/>
      <c r="J52" s="315"/>
      <c r="K52" s="317"/>
      <c r="L52" s="315"/>
      <c r="M52" s="313">
        <f t="shared" si="5"/>
        <v>681</v>
      </c>
      <c r="N52" s="315">
        <v>155</v>
      </c>
      <c r="O52" s="315">
        <v>175</v>
      </c>
      <c r="P52" s="313">
        <f t="shared" si="7"/>
        <v>330</v>
      </c>
      <c r="Q52" s="312">
        <f t="shared" si="6"/>
        <v>2490</v>
      </c>
      <c r="S52" s="310" t="s">
        <v>62</v>
      </c>
      <c r="T52" s="310" t="s">
        <v>12</v>
      </c>
      <c r="U52" s="310" t="s">
        <v>41</v>
      </c>
      <c r="V52" s="309">
        <v>48</v>
      </c>
    </row>
    <row r="53" spans="1:22" ht="23.25" customHeight="1">
      <c r="A53" s="314" t="s">
        <v>319</v>
      </c>
      <c r="B53" s="315">
        <v>147</v>
      </c>
      <c r="C53" s="315">
        <v>123</v>
      </c>
      <c r="D53" s="313">
        <f t="shared" si="4"/>
        <v>270</v>
      </c>
      <c r="E53" s="315">
        <v>45</v>
      </c>
      <c r="F53" s="315">
        <v>30</v>
      </c>
      <c r="G53" s="315"/>
      <c r="H53" s="315"/>
      <c r="I53" s="315"/>
      <c r="J53" s="315"/>
      <c r="K53" s="317"/>
      <c r="L53" s="315"/>
      <c r="M53" s="313">
        <f t="shared" si="5"/>
        <v>75</v>
      </c>
      <c r="N53" s="315">
        <v>21</v>
      </c>
      <c r="O53" s="315">
        <v>30</v>
      </c>
      <c r="P53" s="313">
        <f t="shared" si="7"/>
        <v>51</v>
      </c>
      <c r="Q53" s="312">
        <f t="shared" si="6"/>
        <v>396</v>
      </c>
      <c r="S53" s="310" t="s">
        <v>62</v>
      </c>
      <c r="T53" s="310" t="s">
        <v>12</v>
      </c>
      <c r="U53" s="310" t="s">
        <v>42</v>
      </c>
      <c r="V53" s="309">
        <v>52</v>
      </c>
    </row>
    <row r="54" spans="1:22" ht="23.25" customHeight="1">
      <c r="A54" s="314" t="s">
        <v>320</v>
      </c>
      <c r="B54" s="315">
        <v>19</v>
      </c>
      <c r="C54" s="315">
        <v>18</v>
      </c>
      <c r="D54" s="313">
        <f t="shared" si="4"/>
        <v>37</v>
      </c>
      <c r="E54" s="315">
        <v>9</v>
      </c>
      <c r="F54" s="315">
        <v>6</v>
      </c>
      <c r="G54" s="315"/>
      <c r="H54" s="315"/>
      <c r="I54" s="315"/>
      <c r="J54" s="315"/>
      <c r="K54" s="317"/>
      <c r="L54" s="315"/>
      <c r="M54" s="313">
        <f t="shared" si="5"/>
        <v>15</v>
      </c>
      <c r="N54" s="315">
        <v>3</v>
      </c>
      <c r="O54" s="315">
        <v>1</v>
      </c>
      <c r="P54" s="313">
        <f t="shared" si="7"/>
        <v>4</v>
      </c>
      <c r="Q54" s="312">
        <f t="shared" si="6"/>
        <v>56</v>
      </c>
      <c r="S54" s="310" t="s">
        <v>63</v>
      </c>
      <c r="T54" s="310" t="s">
        <v>40</v>
      </c>
      <c r="U54" s="310" t="s">
        <v>41</v>
      </c>
      <c r="V54" s="309">
        <v>130</v>
      </c>
    </row>
    <row r="55" spans="1:22" ht="23.25" customHeight="1">
      <c r="A55" s="314" t="s">
        <v>321</v>
      </c>
      <c r="B55" s="315">
        <v>540</v>
      </c>
      <c r="C55" s="315">
        <v>459</v>
      </c>
      <c r="D55" s="313">
        <f t="shared" si="4"/>
        <v>999</v>
      </c>
      <c r="E55" s="315">
        <v>321</v>
      </c>
      <c r="F55" s="315">
        <v>252</v>
      </c>
      <c r="G55" s="315"/>
      <c r="H55" s="315"/>
      <c r="I55" s="315"/>
      <c r="J55" s="315"/>
      <c r="K55" s="317"/>
      <c r="L55" s="315"/>
      <c r="M55" s="313">
        <f t="shared" si="5"/>
        <v>573</v>
      </c>
      <c r="N55" s="315">
        <v>125</v>
      </c>
      <c r="O55" s="315">
        <v>124</v>
      </c>
      <c r="P55" s="313">
        <f t="shared" si="7"/>
        <v>249</v>
      </c>
      <c r="Q55" s="312">
        <f t="shared" si="6"/>
        <v>1821</v>
      </c>
      <c r="S55" s="310" t="s">
        <v>63</v>
      </c>
      <c r="T55" s="310" t="s">
        <v>40</v>
      </c>
      <c r="U55" s="310" t="s">
        <v>42</v>
      </c>
      <c r="V55" s="309">
        <v>116</v>
      </c>
    </row>
    <row r="56" spans="1:22" ht="23.25" customHeight="1">
      <c r="A56" s="314" t="s">
        <v>322</v>
      </c>
      <c r="B56" s="315">
        <v>104</v>
      </c>
      <c r="C56" s="315">
        <v>82</v>
      </c>
      <c r="D56" s="313">
        <f t="shared" si="4"/>
        <v>186</v>
      </c>
      <c r="E56" s="315">
        <v>53</v>
      </c>
      <c r="F56" s="315">
        <v>22</v>
      </c>
      <c r="G56" s="315"/>
      <c r="H56" s="315"/>
      <c r="I56" s="315"/>
      <c r="J56" s="315"/>
      <c r="K56" s="317"/>
      <c r="L56" s="315"/>
      <c r="M56" s="313">
        <f t="shared" si="5"/>
        <v>75</v>
      </c>
      <c r="N56" s="315">
        <v>23</v>
      </c>
      <c r="O56" s="315">
        <v>17</v>
      </c>
      <c r="P56" s="313">
        <f t="shared" si="7"/>
        <v>40</v>
      </c>
      <c r="Q56" s="312">
        <f t="shared" si="6"/>
        <v>301</v>
      </c>
      <c r="S56" s="310" t="s">
        <v>63</v>
      </c>
      <c r="T56" s="310" t="s">
        <v>9</v>
      </c>
      <c r="U56" s="310" t="s">
        <v>41</v>
      </c>
      <c r="V56" s="309">
        <v>43</v>
      </c>
    </row>
    <row r="57" spans="1:22" ht="23.25" customHeight="1">
      <c r="A57" s="314" t="s">
        <v>323</v>
      </c>
      <c r="B57" s="315">
        <v>3</v>
      </c>
      <c r="C57" s="315">
        <v>7</v>
      </c>
      <c r="D57" s="313">
        <f t="shared" si="4"/>
        <v>10</v>
      </c>
      <c r="E57" s="315">
        <v>6</v>
      </c>
      <c r="F57" s="315">
        <v>2</v>
      </c>
      <c r="G57" s="315"/>
      <c r="H57" s="315"/>
      <c r="I57" s="315"/>
      <c r="J57" s="315"/>
      <c r="K57" s="317"/>
      <c r="L57" s="315"/>
      <c r="M57" s="313">
        <f t="shared" si="5"/>
        <v>8</v>
      </c>
      <c r="N57" s="315">
        <v>3</v>
      </c>
      <c r="O57" s="315">
        <v>1</v>
      </c>
      <c r="P57" s="313">
        <f t="shared" si="7"/>
        <v>4</v>
      </c>
      <c r="Q57" s="312">
        <f t="shared" si="6"/>
        <v>22</v>
      </c>
      <c r="S57" s="310" t="s">
        <v>63</v>
      </c>
      <c r="T57" s="310" t="s">
        <v>9</v>
      </c>
      <c r="U57" s="310" t="s">
        <v>42</v>
      </c>
      <c r="V57" s="309">
        <v>52</v>
      </c>
    </row>
    <row r="58" spans="1:22" ht="23.25" customHeight="1">
      <c r="A58" s="314" t="s">
        <v>324</v>
      </c>
      <c r="B58" s="315">
        <v>1248</v>
      </c>
      <c r="C58" s="315">
        <v>1038</v>
      </c>
      <c r="D58" s="313">
        <f t="shared" si="4"/>
        <v>2286</v>
      </c>
      <c r="E58" s="315">
        <v>417</v>
      </c>
      <c r="F58" s="315">
        <v>395</v>
      </c>
      <c r="G58" s="315"/>
      <c r="H58" s="315"/>
      <c r="I58" s="315"/>
      <c r="J58" s="315"/>
      <c r="K58" s="317"/>
      <c r="L58" s="315"/>
      <c r="M58" s="313">
        <f t="shared" si="5"/>
        <v>812</v>
      </c>
      <c r="N58" s="315">
        <v>343</v>
      </c>
      <c r="O58" s="315">
        <v>336</v>
      </c>
      <c r="P58" s="313">
        <f t="shared" si="7"/>
        <v>679</v>
      </c>
      <c r="Q58" s="312">
        <f t="shared" si="6"/>
        <v>3777</v>
      </c>
      <c r="S58" s="310" t="s">
        <v>63</v>
      </c>
      <c r="T58" s="310" t="s">
        <v>12</v>
      </c>
      <c r="U58" s="310" t="s">
        <v>41</v>
      </c>
      <c r="V58" s="309">
        <v>33</v>
      </c>
    </row>
    <row r="59" spans="1:22" ht="23.25" customHeight="1">
      <c r="A59" s="314" t="s">
        <v>325</v>
      </c>
      <c r="B59" s="315">
        <v>47</v>
      </c>
      <c r="C59" s="315">
        <v>41</v>
      </c>
      <c r="D59" s="313">
        <f t="shared" si="4"/>
        <v>88</v>
      </c>
      <c r="E59" s="315">
        <v>24</v>
      </c>
      <c r="F59" s="315">
        <v>23</v>
      </c>
      <c r="G59" s="315"/>
      <c r="H59" s="315"/>
      <c r="I59" s="315"/>
      <c r="J59" s="315"/>
      <c r="K59" s="317"/>
      <c r="L59" s="315"/>
      <c r="M59" s="313">
        <f t="shared" si="5"/>
        <v>47</v>
      </c>
      <c r="N59" s="315">
        <v>8</v>
      </c>
      <c r="O59" s="315">
        <v>10</v>
      </c>
      <c r="P59" s="313">
        <f t="shared" si="7"/>
        <v>18</v>
      </c>
      <c r="Q59" s="312">
        <f t="shared" si="6"/>
        <v>153</v>
      </c>
      <c r="S59" s="310" t="s">
        <v>63</v>
      </c>
      <c r="T59" s="310" t="s">
        <v>12</v>
      </c>
      <c r="U59" s="310" t="s">
        <v>42</v>
      </c>
      <c r="V59" s="309">
        <v>27</v>
      </c>
    </row>
    <row r="60" spans="1:22" ht="23.25" customHeight="1">
      <c r="A60" s="314" t="s">
        <v>326</v>
      </c>
      <c r="B60" s="315">
        <v>76</v>
      </c>
      <c r="C60" s="315">
        <v>72</v>
      </c>
      <c r="D60" s="313">
        <f t="shared" si="4"/>
        <v>148</v>
      </c>
      <c r="E60" s="315">
        <v>26</v>
      </c>
      <c r="F60" s="315">
        <v>19</v>
      </c>
      <c r="G60" s="315"/>
      <c r="H60" s="315"/>
      <c r="I60" s="315"/>
      <c r="J60" s="315"/>
      <c r="K60" s="317"/>
      <c r="L60" s="315"/>
      <c r="M60" s="313">
        <f t="shared" si="5"/>
        <v>45</v>
      </c>
      <c r="N60" s="315">
        <v>18</v>
      </c>
      <c r="O60" s="315">
        <v>25</v>
      </c>
      <c r="P60" s="313">
        <f t="shared" si="7"/>
        <v>43</v>
      </c>
      <c r="Q60" s="312">
        <f t="shared" si="6"/>
        <v>236</v>
      </c>
      <c r="S60" s="310" t="s">
        <v>189</v>
      </c>
      <c r="T60" s="310" t="s">
        <v>40</v>
      </c>
      <c r="U60" s="310" t="s">
        <v>41</v>
      </c>
      <c r="V60" s="309">
        <v>12</v>
      </c>
    </row>
    <row r="61" spans="1:22" ht="23.25" customHeight="1">
      <c r="A61" s="314" t="s">
        <v>327</v>
      </c>
      <c r="B61" s="315">
        <v>150</v>
      </c>
      <c r="C61" s="315">
        <v>174</v>
      </c>
      <c r="D61" s="313">
        <f t="shared" si="4"/>
        <v>324</v>
      </c>
      <c r="E61" s="315">
        <v>78</v>
      </c>
      <c r="F61" s="315">
        <v>86</v>
      </c>
      <c r="G61" s="315"/>
      <c r="H61" s="315"/>
      <c r="I61" s="315"/>
      <c r="J61" s="315"/>
      <c r="K61" s="317"/>
      <c r="L61" s="315"/>
      <c r="M61" s="313">
        <f t="shared" si="5"/>
        <v>164</v>
      </c>
      <c r="N61" s="315">
        <v>30</v>
      </c>
      <c r="O61" s="315">
        <v>33</v>
      </c>
      <c r="P61" s="313">
        <f t="shared" si="7"/>
        <v>63</v>
      </c>
      <c r="Q61" s="312">
        <f t="shared" si="6"/>
        <v>551</v>
      </c>
      <c r="S61" s="310" t="s">
        <v>189</v>
      </c>
      <c r="T61" s="310" t="s">
        <v>40</v>
      </c>
      <c r="U61" s="310" t="s">
        <v>42</v>
      </c>
      <c r="V61" s="309">
        <v>8</v>
      </c>
    </row>
    <row r="62" spans="1:22" ht="23.25" customHeight="1">
      <c r="A62" s="314" t="s">
        <v>328</v>
      </c>
      <c r="B62" s="315">
        <v>65</v>
      </c>
      <c r="C62" s="315">
        <v>21</v>
      </c>
      <c r="D62" s="313">
        <f t="shared" si="4"/>
        <v>86</v>
      </c>
      <c r="E62" s="315">
        <v>42</v>
      </c>
      <c r="F62" s="315">
        <v>9</v>
      </c>
      <c r="G62" s="315"/>
      <c r="H62" s="315"/>
      <c r="I62" s="315"/>
      <c r="J62" s="315"/>
      <c r="K62" s="317"/>
      <c r="L62" s="315"/>
      <c r="M62" s="313">
        <f t="shared" si="5"/>
        <v>51</v>
      </c>
      <c r="N62" s="315">
        <v>4</v>
      </c>
      <c r="O62" s="315">
        <v>2</v>
      </c>
      <c r="P62" s="313">
        <f t="shared" si="7"/>
        <v>6</v>
      </c>
      <c r="Q62" s="312">
        <f t="shared" si="6"/>
        <v>143</v>
      </c>
      <c r="S62" s="310" t="s">
        <v>189</v>
      </c>
      <c r="T62" s="310" t="s">
        <v>9</v>
      </c>
      <c r="U62" s="310" t="s">
        <v>41</v>
      </c>
      <c r="V62" s="309">
        <v>4</v>
      </c>
    </row>
    <row r="63" spans="1:22" ht="23.25" customHeight="1">
      <c r="A63" s="314" t="s">
        <v>329</v>
      </c>
      <c r="B63" s="315">
        <v>15</v>
      </c>
      <c r="C63" s="315">
        <v>7</v>
      </c>
      <c r="D63" s="313">
        <f t="shared" si="4"/>
        <v>22</v>
      </c>
      <c r="E63" s="315">
        <v>5</v>
      </c>
      <c r="F63" s="315">
        <v>3</v>
      </c>
      <c r="G63" s="315"/>
      <c r="H63" s="315"/>
      <c r="I63" s="315"/>
      <c r="J63" s="315"/>
      <c r="K63" s="317"/>
      <c r="L63" s="315"/>
      <c r="M63" s="313">
        <f t="shared" si="5"/>
        <v>8</v>
      </c>
      <c r="N63" s="315">
        <v>3</v>
      </c>
      <c r="O63" s="315">
        <v>6</v>
      </c>
      <c r="P63" s="313">
        <f t="shared" si="7"/>
        <v>9</v>
      </c>
      <c r="Q63" s="312">
        <f t="shared" si="6"/>
        <v>39</v>
      </c>
      <c r="S63" s="310" t="s">
        <v>189</v>
      </c>
      <c r="T63" s="310" t="s">
        <v>9</v>
      </c>
      <c r="U63" s="310" t="s">
        <v>42</v>
      </c>
      <c r="V63" s="309">
        <v>5</v>
      </c>
    </row>
    <row r="64" spans="1:22" ht="23.25" customHeight="1">
      <c r="A64" s="314" t="s">
        <v>330</v>
      </c>
      <c r="B64" s="315">
        <v>33</v>
      </c>
      <c r="C64" s="315">
        <v>24</v>
      </c>
      <c r="D64" s="313">
        <f t="shared" si="4"/>
        <v>57</v>
      </c>
      <c r="E64" s="315">
        <v>9</v>
      </c>
      <c r="F64" s="315">
        <v>7</v>
      </c>
      <c r="G64" s="315"/>
      <c r="H64" s="315"/>
      <c r="I64" s="315"/>
      <c r="J64" s="315"/>
      <c r="K64" s="317"/>
      <c r="L64" s="315"/>
      <c r="M64" s="313">
        <f t="shared" si="5"/>
        <v>16</v>
      </c>
      <c r="N64" s="315">
        <v>3</v>
      </c>
      <c r="O64" s="315">
        <v>8</v>
      </c>
      <c r="P64" s="313">
        <f t="shared" si="7"/>
        <v>11</v>
      </c>
      <c r="Q64" s="312">
        <f t="shared" si="6"/>
        <v>84</v>
      </c>
      <c r="S64" s="310" t="s">
        <v>190</v>
      </c>
      <c r="T64" s="310" t="s">
        <v>40</v>
      </c>
      <c r="U64" s="310" t="s">
        <v>41</v>
      </c>
      <c r="V64" s="309">
        <v>4</v>
      </c>
    </row>
    <row r="65" spans="1:22" ht="23.25" customHeight="1">
      <c r="A65" s="314" t="s">
        <v>331</v>
      </c>
      <c r="B65" s="315">
        <v>2942</v>
      </c>
      <c r="C65" s="315">
        <v>2281</v>
      </c>
      <c r="D65" s="313">
        <f t="shared" si="4"/>
        <v>5223</v>
      </c>
      <c r="E65" s="315">
        <v>1466</v>
      </c>
      <c r="F65" s="315">
        <v>1298</v>
      </c>
      <c r="G65" s="315"/>
      <c r="H65" s="315"/>
      <c r="I65" s="315"/>
      <c r="J65" s="315"/>
      <c r="K65" s="317"/>
      <c r="L65" s="315"/>
      <c r="M65" s="313">
        <f t="shared" si="5"/>
        <v>2764</v>
      </c>
      <c r="N65" s="315">
        <v>806</v>
      </c>
      <c r="O65" s="315">
        <v>731</v>
      </c>
      <c r="P65" s="313">
        <f t="shared" si="7"/>
        <v>1537</v>
      </c>
      <c r="Q65" s="312">
        <f t="shared" si="6"/>
        <v>9524</v>
      </c>
      <c r="S65" s="310" t="s">
        <v>190</v>
      </c>
      <c r="T65" s="310" t="s">
        <v>40</v>
      </c>
      <c r="U65" s="310" t="s">
        <v>42</v>
      </c>
      <c r="V65" s="309">
        <v>5</v>
      </c>
    </row>
    <row r="66" spans="1:22" ht="23.25" customHeight="1" thickBot="1">
      <c r="A66" s="314" t="s">
        <v>332</v>
      </c>
      <c r="B66" s="320">
        <v>63</v>
      </c>
      <c r="C66" s="308">
        <v>59</v>
      </c>
      <c r="D66" s="313">
        <f t="shared" si="4"/>
        <v>122</v>
      </c>
      <c r="E66" s="320">
        <v>34</v>
      </c>
      <c r="F66" s="308">
        <v>33</v>
      </c>
      <c r="G66" s="320"/>
      <c r="H66" s="320"/>
      <c r="I66" s="320"/>
      <c r="J66" s="320"/>
      <c r="K66" s="321"/>
      <c r="L66" s="320"/>
      <c r="M66" s="313">
        <f t="shared" si="5"/>
        <v>67</v>
      </c>
      <c r="N66" s="320">
        <v>15</v>
      </c>
      <c r="O66" s="320">
        <v>17</v>
      </c>
      <c r="P66" s="313">
        <f t="shared" si="7"/>
        <v>32</v>
      </c>
      <c r="Q66" s="312">
        <f t="shared" si="6"/>
        <v>221</v>
      </c>
      <c r="S66" s="310" t="s">
        <v>190</v>
      </c>
      <c r="T66" s="310" t="s">
        <v>9</v>
      </c>
      <c r="U66" s="310" t="s">
        <v>41</v>
      </c>
      <c r="V66" s="309">
        <v>8</v>
      </c>
    </row>
    <row r="67" spans="1:22" ht="23.25" customHeight="1">
      <c r="A67" s="314" t="s">
        <v>333</v>
      </c>
      <c r="B67" s="315">
        <v>36</v>
      </c>
      <c r="C67" s="315">
        <v>33</v>
      </c>
      <c r="D67" s="313">
        <f t="shared" si="4"/>
        <v>69</v>
      </c>
      <c r="E67" s="315">
        <v>13</v>
      </c>
      <c r="F67" s="315">
        <v>10</v>
      </c>
      <c r="G67" s="315"/>
      <c r="H67" s="315"/>
      <c r="I67" s="315"/>
      <c r="J67" s="315"/>
      <c r="K67" s="317"/>
      <c r="L67" s="315"/>
      <c r="M67" s="313">
        <f t="shared" si="5"/>
        <v>23</v>
      </c>
      <c r="N67" s="315">
        <v>3</v>
      </c>
      <c r="O67" s="315">
        <v>4</v>
      </c>
      <c r="P67" s="313">
        <f t="shared" si="7"/>
        <v>7</v>
      </c>
      <c r="Q67" s="312">
        <f t="shared" si="6"/>
        <v>99</v>
      </c>
      <c r="S67" s="310" t="s">
        <v>190</v>
      </c>
      <c r="T67" s="310" t="s">
        <v>12</v>
      </c>
      <c r="U67" s="310" t="s">
        <v>41</v>
      </c>
      <c r="V67" s="309">
        <v>1</v>
      </c>
    </row>
    <row r="68" spans="1:22" ht="23.25" customHeight="1">
      <c r="A68" s="314" t="s">
        <v>334</v>
      </c>
      <c r="B68" s="315">
        <v>372</v>
      </c>
      <c r="C68" s="315">
        <v>379</v>
      </c>
      <c r="D68" s="313">
        <f t="shared" si="4"/>
        <v>751</v>
      </c>
      <c r="E68" s="315">
        <v>176</v>
      </c>
      <c r="F68" s="315">
        <v>135</v>
      </c>
      <c r="G68" s="315"/>
      <c r="H68" s="315"/>
      <c r="I68" s="315"/>
      <c r="J68" s="315"/>
      <c r="K68" s="317"/>
      <c r="L68" s="315"/>
      <c r="M68" s="313">
        <f t="shared" si="5"/>
        <v>311</v>
      </c>
      <c r="N68" s="315">
        <v>66</v>
      </c>
      <c r="O68" s="315">
        <v>75</v>
      </c>
      <c r="P68" s="313">
        <f t="shared" si="7"/>
        <v>141</v>
      </c>
      <c r="Q68" s="312">
        <f t="shared" si="6"/>
        <v>1203</v>
      </c>
      <c r="S68" s="310" t="s">
        <v>190</v>
      </c>
      <c r="T68" s="310" t="s">
        <v>12</v>
      </c>
      <c r="U68" s="310" t="s">
        <v>42</v>
      </c>
      <c r="V68" s="309">
        <v>3</v>
      </c>
    </row>
    <row r="69" spans="1:22" ht="23.25" customHeight="1">
      <c r="A69" s="314" t="s">
        <v>335</v>
      </c>
      <c r="B69" s="315">
        <v>6</v>
      </c>
      <c r="C69" s="315">
        <v>6</v>
      </c>
      <c r="D69" s="313">
        <f t="shared" si="4"/>
        <v>12</v>
      </c>
      <c r="E69" s="315">
        <v>3</v>
      </c>
      <c r="F69" s="315">
        <v>1</v>
      </c>
      <c r="G69" s="315"/>
      <c r="H69" s="315"/>
      <c r="I69" s="315"/>
      <c r="J69" s="315"/>
      <c r="K69" s="317"/>
      <c r="L69" s="315"/>
      <c r="M69" s="313">
        <f t="shared" si="5"/>
        <v>4</v>
      </c>
      <c r="N69" s="315">
        <v>1</v>
      </c>
      <c r="O69" s="315">
        <v>1</v>
      </c>
      <c r="P69" s="313">
        <f t="shared" si="7"/>
        <v>2</v>
      </c>
      <c r="Q69" s="312">
        <f t="shared" si="6"/>
        <v>18</v>
      </c>
      <c r="S69" s="310" t="s">
        <v>64</v>
      </c>
      <c r="T69" s="310" t="s">
        <v>40</v>
      </c>
      <c r="U69" s="310" t="s">
        <v>41</v>
      </c>
      <c r="V69" s="309">
        <v>933</v>
      </c>
    </row>
    <row r="70" spans="1:22" ht="32.25" customHeight="1">
      <c r="A70" s="322" t="s">
        <v>336</v>
      </c>
      <c r="B70" s="315">
        <v>4</v>
      </c>
      <c r="C70" s="315">
        <v>6</v>
      </c>
      <c r="D70" s="313">
        <f t="shared" si="4"/>
        <v>10</v>
      </c>
      <c r="E70" s="315">
        <v>3</v>
      </c>
      <c r="F70" s="315">
        <v>1</v>
      </c>
      <c r="G70" s="315"/>
      <c r="H70" s="315"/>
      <c r="I70" s="315"/>
      <c r="J70" s="315"/>
      <c r="K70" s="317"/>
      <c r="L70" s="315"/>
      <c r="M70" s="313">
        <f t="shared" si="5"/>
        <v>4</v>
      </c>
      <c r="N70" s="315">
        <v>2</v>
      </c>
      <c r="O70" s="315">
        <v>0</v>
      </c>
      <c r="P70" s="313">
        <f t="shared" si="7"/>
        <v>2</v>
      </c>
      <c r="Q70" s="312">
        <f t="shared" si="6"/>
        <v>16</v>
      </c>
      <c r="S70" s="310" t="s">
        <v>64</v>
      </c>
      <c r="T70" s="310" t="s">
        <v>40</v>
      </c>
      <c r="U70" s="310" t="s">
        <v>42</v>
      </c>
      <c r="V70" s="309">
        <v>623</v>
      </c>
    </row>
    <row r="71" spans="1:22" ht="23.25" customHeight="1">
      <c r="A71" s="314" t="s">
        <v>337</v>
      </c>
      <c r="B71" s="315">
        <v>3</v>
      </c>
      <c r="C71" s="315">
        <v>3</v>
      </c>
      <c r="D71" s="313">
        <f t="shared" si="4"/>
        <v>6</v>
      </c>
      <c r="E71" s="315">
        <v>0</v>
      </c>
      <c r="F71" s="315">
        <v>1</v>
      </c>
      <c r="G71" s="315"/>
      <c r="H71" s="315"/>
      <c r="I71" s="315"/>
      <c r="J71" s="315"/>
      <c r="K71" s="317"/>
      <c r="L71" s="315"/>
      <c r="M71" s="313">
        <f t="shared" si="5"/>
        <v>1</v>
      </c>
      <c r="N71" s="315">
        <v>3</v>
      </c>
      <c r="O71" s="315">
        <v>0</v>
      </c>
      <c r="P71" s="313">
        <f t="shared" si="7"/>
        <v>3</v>
      </c>
      <c r="Q71" s="312">
        <f t="shared" si="6"/>
        <v>10</v>
      </c>
      <c r="S71" s="310" t="s">
        <v>64</v>
      </c>
      <c r="T71" s="310" t="s">
        <v>9</v>
      </c>
      <c r="U71" s="310" t="s">
        <v>41</v>
      </c>
      <c r="V71" s="309">
        <v>382</v>
      </c>
    </row>
    <row r="72" spans="1:22" ht="23.25" customHeight="1">
      <c r="A72" s="314" t="s">
        <v>338</v>
      </c>
      <c r="B72" s="315">
        <v>2608</v>
      </c>
      <c r="C72" s="315">
        <v>1983</v>
      </c>
      <c r="D72" s="313">
        <f aca="true" t="shared" si="8" ref="D72:D103">SUM(B72:C72)</f>
        <v>4591</v>
      </c>
      <c r="E72" s="315">
        <v>1135</v>
      </c>
      <c r="F72" s="315">
        <v>935</v>
      </c>
      <c r="G72" s="315"/>
      <c r="H72" s="315"/>
      <c r="I72" s="315"/>
      <c r="J72" s="315"/>
      <c r="K72" s="317"/>
      <c r="L72" s="315"/>
      <c r="M72" s="313">
        <f aca="true" t="shared" si="9" ref="M72:M103">SUM(E72:L72)</f>
        <v>2070</v>
      </c>
      <c r="N72" s="315">
        <v>557</v>
      </c>
      <c r="O72" s="315">
        <v>572</v>
      </c>
      <c r="P72" s="313">
        <f t="shared" si="7"/>
        <v>1129</v>
      </c>
      <c r="Q72" s="312">
        <f aca="true" t="shared" si="10" ref="Q72:Q103">D72+M72+P72</f>
        <v>7790</v>
      </c>
      <c r="S72" s="310" t="s">
        <v>64</v>
      </c>
      <c r="T72" s="310" t="s">
        <v>9</v>
      </c>
      <c r="U72" s="310" t="s">
        <v>42</v>
      </c>
      <c r="V72" s="309">
        <v>269</v>
      </c>
    </row>
    <row r="73" spans="1:22" ht="23.25" customHeight="1">
      <c r="A73" s="314" t="s">
        <v>339</v>
      </c>
      <c r="B73" s="315">
        <v>102</v>
      </c>
      <c r="C73" s="315">
        <v>80</v>
      </c>
      <c r="D73" s="313">
        <f t="shared" si="8"/>
        <v>182</v>
      </c>
      <c r="E73" s="315">
        <v>42</v>
      </c>
      <c r="F73" s="315">
        <v>35</v>
      </c>
      <c r="G73" s="315"/>
      <c r="H73" s="315"/>
      <c r="I73" s="315"/>
      <c r="J73" s="315"/>
      <c r="K73" s="317"/>
      <c r="L73" s="315"/>
      <c r="M73" s="313">
        <f t="shared" si="9"/>
        <v>77</v>
      </c>
      <c r="N73" s="315">
        <v>17</v>
      </c>
      <c r="O73" s="315">
        <v>23</v>
      </c>
      <c r="P73" s="313">
        <f aca="true" t="shared" si="11" ref="P73:P104">SUM(N73:O73)</f>
        <v>40</v>
      </c>
      <c r="Q73" s="312">
        <f t="shared" si="10"/>
        <v>299</v>
      </c>
      <c r="S73" s="310" t="s">
        <v>64</v>
      </c>
      <c r="T73" s="310" t="s">
        <v>12</v>
      </c>
      <c r="U73" s="310" t="s">
        <v>41</v>
      </c>
      <c r="V73" s="309">
        <v>160</v>
      </c>
    </row>
    <row r="74" spans="1:22" ht="23.25" customHeight="1">
      <c r="A74" s="314" t="s">
        <v>340</v>
      </c>
      <c r="B74" s="315">
        <v>56</v>
      </c>
      <c r="C74" s="315">
        <v>35</v>
      </c>
      <c r="D74" s="313">
        <f t="shared" si="8"/>
        <v>91</v>
      </c>
      <c r="E74" s="315">
        <v>33</v>
      </c>
      <c r="F74" s="315">
        <v>22</v>
      </c>
      <c r="G74" s="315"/>
      <c r="H74" s="315"/>
      <c r="I74" s="315"/>
      <c r="J74" s="315"/>
      <c r="K74" s="317"/>
      <c r="L74" s="315"/>
      <c r="M74" s="313">
        <f t="shared" si="9"/>
        <v>55</v>
      </c>
      <c r="N74" s="315">
        <v>9</v>
      </c>
      <c r="O74" s="315">
        <v>13</v>
      </c>
      <c r="P74" s="313">
        <f t="shared" si="11"/>
        <v>22</v>
      </c>
      <c r="Q74" s="312">
        <f t="shared" si="10"/>
        <v>168</v>
      </c>
      <c r="S74" s="310" t="s">
        <v>64</v>
      </c>
      <c r="T74" s="310" t="s">
        <v>12</v>
      </c>
      <c r="U74" s="310" t="s">
        <v>42</v>
      </c>
      <c r="V74" s="309">
        <v>156</v>
      </c>
    </row>
    <row r="75" spans="1:22" ht="23.25" customHeight="1">
      <c r="A75" s="314" t="s">
        <v>341</v>
      </c>
      <c r="B75" s="315">
        <v>241</v>
      </c>
      <c r="C75" s="315">
        <v>221</v>
      </c>
      <c r="D75" s="313">
        <f t="shared" si="8"/>
        <v>462</v>
      </c>
      <c r="E75" s="315">
        <v>101</v>
      </c>
      <c r="F75" s="315">
        <v>67</v>
      </c>
      <c r="G75" s="315"/>
      <c r="H75" s="315"/>
      <c r="I75" s="315"/>
      <c r="J75" s="315"/>
      <c r="K75" s="317"/>
      <c r="L75" s="315"/>
      <c r="M75" s="313">
        <f t="shared" si="9"/>
        <v>168</v>
      </c>
      <c r="N75" s="315">
        <v>50</v>
      </c>
      <c r="O75" s="315">
        <v>52</v>
      </c>
      <c r="P75" s="313">
        <f t="shared" si="11"/>
        <v>102</v>
      </c>
      <c r="Q75" s="312">
        <f t="shared" si="10"/>
        <v>732</v>
      </c>
      <c r="S75" s="310" t="s">
        <v>65</v>
      </c>
      <c r="T75" s="310" t="s">
        <v>40</v>
      </c>
      <c r="U75" s="310" t="s">
        <v>41</v>
      </c>
      <c r="V75" s="309">
        <v>510</v>
      </c>
    </row>
    <row r="76" spans="1:22" ht="23.25" customHeight="1">
      <c r="A76" s="314" t="s">
        <v>342</v>
      </c>
      <c r="B76" s="315">
        <v>0</v>
      </c>
      <c r="C76" s="315">
        <v>0</v>
      </c>
      <c r="D76" s="313">
        <f t="shared" si="8"/>
        <v>0</v>
      </c>
      <c r="E76" s="315">
        <v>0</v>
      </c>
      <c r="F76" s="315">
        <v>0</v>
      </c>
      <c r="G76" s="315"/>
      <c r="H76" s="315"/>
      <c r="I76" s="315"/>
      <c r="J76" s="315"/>
      <c r="K76" s="317"/>
      <c r="L76" s="315"/>
      <c r="M76" s="313">
        <f t="shared" si="9"/>
        <v>0</v>
      </c>
      <c r="N76" s="315">
        <v>0</v>
      </c>
      <c r="O76" s="315">
        <v>0</v>
      </c>
      <c r="P76" s="313">
        <f t="shared" si="11"/>
        <v>0</v>
      </c>
      <c r="Q76" s="312">
        <f t="shared" si="10"/>
        <v>0</v>
      </c>
      <c r="S76" s="310" t="s">
        <v>65</v>
      </c>
      <c r="T76" s="310" t="s">
        <v>40</v>
      </c>
      <c r="U76" s="310" t="s">
        <v>42</v>
      </c>
      <c r="V76" s="309">
        <v>447</v>
      </c>
    </row>
    <row r="77" spans="1:22" ht="23.25" customHeight="1">
      <c r="A77" s="314" t="s">
        <v>343</v>
      </c>
      <c r="B77" s="315">
        <v>1</v>
      </c>
      <c r="C77" s="315">
        <v>1</v>
      </c>
      <c r="D77" s="313">
        <f t="shared" si="8"/>
        <v>2</v>
      </c>
      <c r="E77" s="315">
        <v>0</v>
      </c>
      <c r="F77" s="315">
        <v>3</v>
      </c>
      <c r="G77" s="315"/>
      <c r="H77" s="315"/>
      <c r="I77" s="315"/>
      <c r="J77" s="315"/>
      <c r="K77" s="317"/>
      <c r="L77" s="315"/>
      <c r="M77" s="313">
        <f t="shared" si="9"/>
        <v>3</v>
      </c>
      <c r="N77" s="315">
        <v>0</v>
      </c>
      <c r="O77" s="315">
        <v>0</v>
      </c>
      <c r="P77" s="313">
        <f t="shared" si="11"/>
        <v>0</v>
      </c>
      <c r="Q77" s="312">
        <f t="shared" si="10"/>
        <v>5</v>
      </c>
      <c r="S77" s="310" t="s">
        <v>65</v>
      </c>
      <c r="T77" s="310" t="s">
        <v>9</v>
      </c>
      <c r="U77" s="310" t="s">
        <v>41</v>
      </c>
      <c r="V77" s="309">
        <v>271</v>
      </c>
    </row>
    <row r="78" spans="1:22" ht="23.25" customHeight="1">
      <c r="A78" s="314" t="s">
        <v>344</v>
      </c>
      <c r="B78" s="315">
        <v>1</v>
      </c>
      <c r="C78" s="315">
        <v>2</v>
      </c>
      <c r="D78" s="313">
        <f t="shared" si="8"/>
        <v>3</v>
      </c>
      <c r="E78" s="315">
        <v>0</v>
      </c>
      <c r="F78" s="315">
        <v>1</v>
      </c>
      <c r="G78" s="315"/>
      <c r="H78" s="315"/>
      <c r="I78" s="315"/>
      <c r="J78" s="315"/>
      <c r="K78" s="317"/>
      <c r="L78" s="315"/>
      <c r="M78" s="313">
        <f t="shared" si="9"/>
        <v>1</v>
      </c>
      <c r="N78" s="315">
        <v>0</v>
      </c>
      <c r="O78" s="315">
        <v>0</v>
      </c>
      <c r="P78" s="313">
        <f t="shared" si="11"/>
        <v>0</v>
      </c>
      <c r="Q78" s="312">
        <f t="shared" si="10"/>
        <v>4</v>
      </c>
      <c r="S78" s="310" t="s">
        <v>65</v>
      </c>
      <c r="T78" s="310" t="s">
        <v>9</v>
      </c>
      <c r="U78" s="310" t="s">
        <v>42</v>
      </c>
      <c r="V78" s="309">
        <v>204</v>
      </c>
    </row>
    <row r="79" spans="1:22" ht="23.25" customHeight="1">
      <c r="A79" s="314" t="s">
        <v>345</v>
      </c>
      <c r="B79" s="315">
        <v>74</v>
      </c>
      <c r="C79" s="315">
        <v>70</v>
      </c>
      <c r="D79" s="313">
        <f t="shared" si="8"/>
        <v>144</v>
      </c>
      <c r="E79" s="315">
        <v>43</v>
      </c>
      <c r="F79" s="315">
        <v>41</v>
      </c>
      <c r="G79" s="315"/>
      <c r="H79" s="315"/>
      <c r="I79" s="315"/>
      <c r="J79" s="315"/>
      <c r="K79" s="317"/>
      <c r="L79" s="315"/>
      <c r="M79" s="313">
        <f t="shared" si="9"/>
        <v>84</v>
      </c>
      <c r="N79" s="315">
        <v>14</v>
      </c>
      <c r="O79" s="315">
        <v>15</v>
      </c>
      <c r="P79" s="313">
        <f t="shared" si="11"/>
        <v>29</v>
      </c>
      <c r="Q79" s="312">
        <f t="shared" si="10"/>
        <v>257</v>
      </c>
      <c r="S79" s="310" t="s">
        <v>65</v>
      </c>
      <c r="T79" s="310" t="s">
        <v>12</v>
      </c>
      <c r="U79" s="310" t="s">
        <v>41</v>
      </c>
      <c r="V79" s="309">
        <v>116</v>
      </c>
    </row>
    <row r="80" spans="1:22" ht="23.25" customHeight="1">
      <c r="A80" s="314" t="s">
        <v>346</v>
      </c>
      <c r="B80" s="315">
        <v>227</v>
      </c>
      <c r="C80" s="315">
        <v>226</v>
      </c>
      <c r="D80" s="313">
        <f t="shared" si="8"/>
        <v>453</v>
      </c>
      <c r="E80" s="315">
        <v>133</v>
      </c>
      <c r="F80" s="315">
        <v>104</v>
      </c>
      <c r="G80" s="315"/>
      <c r="H80" s="315"/>
      <c r="I80" s="315"/>
      <c r="J80" s="315"/>
      <c r="K80" s="317"/>
      <c r="L80" s="315"/>
      <c r="M80" s="313">
        <f t="shared" si="9"/>
        <v>237</v>
      </c>
      <c r="N80" s="315">
        <v>65</v>
      </c>
      <c r="O80" s="315">
        <v>55</v>
      </c>
      <c r="P80" s="313">
        <f t="shared" si="11"/>
        <v>120</v>
      </c>
      <c r="Q80" s="312">
        <f t="shared" si="10"/>
        <v>810</v>
      </c>
      <c r="S80" s="310" t="s">
        <v>65</v>
      </c>
      <c r="T80" s="310" t="s">
        <v>12</v>
      </c>
      <c r="U80" s="310" t="s">
        <v>42</v>
      </c>
      <c r="V80" s="309">
        <v>109</v>
      </c>
    </row>
    <row r="81" spans="1:22" ht="23.25" customHeight="1">
      <c r="A81" s="314" t="s">
        <v>347</v>
      </c>
      <c r="B81" s="315">
        <v>3104</v>
      </c>
      <c r="C81" s="315">
        <v>2519</v>
      </c>
      <c r="D81" s="313">
        <f t="shared" si="8"/>
        <v>5623</v>
      </c>
      <c r="E81" s="315">
        <v>1200</v>
      </c>
      <c r="F81" s="315">
        <v>1058</v>
      </c>
      <c r="G81" s="315"/>
      <c r="H81" s="315"/>
      <c r="I81" s="315"/>
      <c r="J81" s="315"/>
      <c r="K81" s="317"/>
      <c r="L81" s="315"/>
      <c r="M81" s="313">
        <f t="shared" si="9"/>
        <v>2258</v>
      </c>
      <c r="N81" s="315">
        <v>810</v>
      </c>
      <c r="O81" s="315">
        <v>809</v>
      </c>
      <c r="P81" s="313">
        <f t="shared" si="11"/>
        <v>1619</v>
      </c>
      <c r="Q81" s="312">
        <f t="shared" si="10"/>
        <v>9500</v>
      </c>
      <c r="S81" s="310" t="s">
        <v>66</v>
      </c>
      <c r="T81" s="310" t="s">
        <v>40</v>
      </c>
      <c r="U81" s="310" t="s">
        <v>41</v>
      </c>
      <c r="V81" s="309">
        <v>134</v>
      </c>
    </row>
    <row r="82" spans="1:22" ht="23.25" customHeight="1">
      <c r="A82" s="314" t="s">
        <v>348</v>
      </c>
      <c r="B82" s="315">
        <v>61</v>
      </c>
      <c r="C82" s="315">
        <v>53</v>
      </c>
      <c r="D82" s="313">
        <f t="shared" si="8"/>
        <v>114</v>
      </c>
      <c r="E82" s="315">
        <v>33</v>
      </c>
      <c r="F82" s="315">
        <v>31</v>
      </c>
      <c r="G82" s="315"/>
      <c r="H82" s="315"/>
      <c r="I82" s="315"/>
      <c r="J82" s="315"/>
      <c r="K82" s="317"/>
      <c r="L82" s="315"/>
      <c r="M82" s="313">
        <f t="shared" si="9"/>
        <v>64</v>
      </c>
      <c r="N82" s="315">
        <v>16</v>
      </c>
      <c r="O82" s="315">
        <v>18</v>
      </c>
      <c r="P82" s="313">
        <f t="shared" si="11"/>
        <v>34</v>
      </c>
      <c r="Q82" s="312">
        <f t="shared" si="10"/>
        <v>212</v>
      </c>
      <c r="S82" s="310" t="s">
        <v>66</v>
      </c>
      <c r="T82" s="310" t="s">
        <v>40</v>
      </c>
      <c r="U82" s="310" t="s">
        <v>42</v>
      </c>
      <c r="V82" s="309">
        <v>101</v>
      </c>
    </row>
    <row r="83" spans="1:22" ht="23.25" customHeight="1">
      <c r="A83" s="314" t="s">
        <v>349</v>
      </c>
      <c r="B83" s="315">
        <v>8</v>
      </c>
      <c r="C83" s="315">
        <v>4</v>
      </c>
      <c r="D83" s="313">
        <f t="shared" si="8"/>
        <v>12</v>
      </c>
      <c r="E83" s="315">
        <v>0</v>
      </c>
      <c r="F83" s="315">
        <v>1</v>
      </c>
      <c r="G83" s="315"/>
      <c r="H83" s="315"/>
      <c r="I83" s="315"/>
      <c r="J83" s="315"/>
      <c r="K83" s="317"/>
      <c r="L83" s="315"/>
      <c r="M83" s="313">
        <f t="shared" si="9"/>
        <v>1</v>
      </c>
      <c r="N83" s="315">
        <v>1</v>
      </c>
      <c r="O83" s="315">
        <v>3</v>
      </c>
      <c r="P83" s="313">
        <f t="shared" si="11"/>
        <v>4</v>
      </c>
      <c r="Q83" s="312">
        <f t="shared" si="10"/>
        <v>17</v>
      </c>
      <c r="S83" s="310" t="s">
        <v>66</v>
      </c>
      <c r="T83" s="310" t="s">
        <v>9</v>
      </c>
      <c r="U83" s="310" t="s">
        <v>41</v>
      </c>
      <c r="V83" s="309">
        <v>50</v>
      </c>
    </row>
    <row r="84" spans="1:22" ht="23.25" customHeight="1">
      <c r="A84" s="314" t="s">
        <v>350</v>
      </c>
      <c r="B84" s="315">
        <v>13</v>
      </c>
      <c r="C84" s="315">
        <v>13</v>
      </c>
      <c r="D84" s="313">
        <f t="shared" si="8"/>
        <v>26</v>
      </c>
      <c r="E84" s="315">
        <v>8</v>
      </c>
      <c r="F84" s="315">
        <v>4</v>
      </c>
      <c r="G84" s="315"/>
      <c r="H84" s="315"/>
      <c r="I84" s="315"/>
      <c r="J84" s="315"/>
      <c r="K84" s="317"/>
      <c r="L84" s="315"/>
      <c r="M84" s="313">
        <f t="shared" si="9"/>
        <v>12</v>
      </c>
      <c r="N84" s="315">
        <v>1</v>
      </c>
      <c r="O84" s="315">
        <v>4</v>
      </c>
      <c r="P84" s="313">
        <f t="shared" si="11"/>
        <v>5</v>
      </c>
      <c r="Q84" s="312">
        <f t="shared" si="10"/>
        <v>43</v>
      </c>
      <c r="S84" s="310" t="s">
        <v>66</v>
      </c>
      <c r="T84" s="310" t="s">
        <v>9</v>
      </c>
      <c r="U84" s="310" t="s">
        <v>42</v>
      </c>
      <c r="V84" s="309">
        <v>45</v>
      </c>
    </row>
    <row r="85" spans="1:22" ht="23.25" customHeight="1">
      <c r="A85" s="314" t="s">
        <v>351</v>
      </c>
      <c r="B85" s="315">
        <v>3</v>
      </c>
      <c r="C85" s="315">
        <v>1</v>
      </c>
      <c r="D85" s="313">
        <f t="shared" si="8"/>
        <v>4</v>
      </c>
      <c r="E85" s="315">
        <v>0</v>
      </c>
      <c r="F85" s="315">
        <v>0</v>
      </c>
      <c r="G85" s="315"/>
      <c r="H85" s="315"/>
      <c r="I85" s="315"/>
      <c r="J85" s="315"/>
      <c r="K85" s="317"/>
      <c r="L85" s="315"/>
      <c r="M85" s="313">
        <f t="shared" si="9"/>
        <v>0</v>
      </c>
      <c r="N85" s="315">
        <v>0</v>
      </c>
      <c r="O85" s="315">
        <v>0</v>
      </c>
      <c r="P85" s="313">
        <f t="shared" si="11"/>
        <v>0</v>
      </c>
      <c r="Q85" s="312">
        <f t="shared" si="10"/>
        <v>4</v>
      </c>
      <c r="S85" s="310" t="s">
        <v>66</v>
      </c>
      <c r="T85" s="310" t="s">
        <v>12</v>
      </c>
      <c r="U85" s="310" t="s">
        <v>41</v>
      </c>
      <c r="V85" s="309">
        <v>28</v>
      </c>
    </row>
    <row r="86" spans="1:22" ht="23.25" customHeight="1">
      <c r="A86" s="314" t="s">
        <v>352</v>
      </c>
      <c r="B86" s="315">
        <v>52028</v>
      </c>
      <c r="C86" s="315">
        <v>56688</v>
      </c>
      <c r="D86" s="313">
        <f t="shared" si="8"/>
        <v>108716</v>
      </c>
      <c r="E86" s="315">
        <v>20668</v>
      </c>
      <c r="F86" s="315">
        <v>18555</v>
      </c>
      <c r="G86" s="315"/>
      <c r="H86" s="315"/>
      <c r="I86" s="315"/>
      <c r="J86" s="315"/>
      <c r="K86" s="317"/>
      <c r="L86" s="315"/>
      <c r="M86" s="313">
        <f t="shared" si="9"/>
        <v>39223</v>
      </c>
      <c r="N86" s="315">
        <v>13131</v>
      </c>
      <c r="O86" s="315">
        <v>15946</v>
      </c>
      <c r="P86" s="313">
        <f t="shared" si="11"/>
        <v>29077</v>
      </c>
      <c r="Q86" s="312">
        <f t="shared" si="10"/>
        <v>177016</v>
      </c>
      <c r="S86" s="310" t="s">
        <v>66</v>
      </c>
      <c r="T86" s="310" t="s">
        <v>12</v>
      </c>
      <c r="U86" s="310" t="s">
        <v>42</v>
      </c>
      <c r="V86" s="309">
        <v>28</v>
      </c>
    </row>
    <row r="87" spans="1:22" ht="23.25" customHeight="1">
      <c r="A87" s="314" t="s">
        <v>353</v>
      </c>
      <c r="B87" s="315">
        <v>677</v>
      </c>
      <c r="C87" s="315">
        <v>793</v>
      </c>
      <c r="D87" s="313">
        <f t="shared" si="8"/>
        <v>1470</v>
      </c>
      <c r="E87" s="315">
        <v>263</v>
      </c>
      <c r="F87" s="315">
        <v>223</v>
      </c>
      <c r="G87" s="315"/>
      <c r="H87" s="315"/>
      <c r="I87" s="315"/>
      <c r="J87" s="315"/>
      <c r="K87" s="317"/>
      <c r="L87" s="315"/>
      <c r="M87" s="313">
        <f t="shared" si="9"/>
        <v>486</v>
      </c>
      <c r="N87" s="315">
        <v>140</v>
      </c>
      <c r="O87" s="315">
        <v>190</v>
      </c>
      <c r="P87" s="313">
        <f t="shared" si="11"/>
        <v>330</v>
      </c>
      <c r="Q87" s="312">
        <f t="shared" si="10"/>
        <v>2286</v>
      </c>
      <c r="S87" s="310" t="s">
        <v>191</v>
      </c>
      <c r="T87" s="310" t="s">
        <v>40</v>
      </c>
      <c r="U87" s="310" t="s">
        <v>41</v>
      </c>
      <c r="V87" s="309">
        <v>3</v>
      </c>
    </row>
    <row r="88" spans="1:22" ht="23.25" customHeight="1">
      <c r="A88" s="314" t="s">
        <v>354</v>
      </c>
      <c r="B88" s="315">
        <v>79</v>
      </c>
      <c r="C88" s="315">
        <v>60</v>
      </c>
      <c r="D88" s="313">
        <f t="shared" si="8"/>
        <v>139</v>
      </c>
      <c r="E88" s="315">
        <v>54</v>
      </c>
      <c r="F88" s="315">
        <v>22</v>
      </c>
      <c r="G88" s="315"/>
      <c r="H88" s="315"/>
      <c r="I88" s="315"/>
      <c r="J88" s="315"/>
      <c r="K88" s="317"/>
      <c r="L88" s="315"/>
      <c r="M88" s="313">
        <f t="shared" si="9"/>
        <v>76</v>
      </c>
      <c r="N88" s="315">
        <v>11</v>
      </c>
      <c r="O88" s="315">
        <v>20</v>
      </c>
      <c r="P88" s="313">
        <f t="shared" si="11"/>
        <v>31</v>
      </c>
      <c r="Q88" s="312">
        <f t="shared" si="10"/>
        <v>246</v>
      </c>
      <c r="S88" s="310" t="s">
        <v>191</v>
      </c>
      <c r="T88" s="310" t="s">
        <v>9</v>
      </c>
      <c r="U88" s="310" t="s">
        <v>41</v>
      </c>
      <c r="V88" s="309">
        <v>2</v>
      </c>
    </row>
    <row r="89" spans="1:22" ht="23.25" customHeight="1">
      <c r="A89" s="314" t="s">
        <v>355</v>
      </c>
      <c r="B89" s="315">
        <v>141</v>
      </c>
      <c r="C89" s="315">
        <v>122</v>
      </c>
      <c r="D89" s="313">
        <f t="shared" si="8"/>
        <v>263</v>
      </c>
      <c r="E89" s="315">
        <v>71</v>
      </c>
      <c r="F89" s="315">
        <v>47</v>
      </c>
      <c r="G89" s="315"/>
      <c r="H89" s="315"/>
      <c r="I89" s="315"/>
      <c r="J89" s="315"/>
      <c r="K89" s="317"/>
      <c r="L89" s="315"/>
      <c r="M89" s="313">
        <f t="shared" si="9"/>
        <v>118</v>
      </c>
      <c r="N89" s="315">
        <v>23</v>
      </c>
      <c r="O89" s="315">
        <v>27</v>
      </c>
      <c r="P89" s="313">
        <f t="shared" si="11"/>
        <v>50</v>
      </c>
      <c r="Q89" s="312">
        <f t="shared" si="10"/>
        <v>431</v>
      </c>
      <c r="S89" s="310" t="s">
        <v>192</v>
      </c>
      <c r="T89" s="310" t="s">
        <v>40</v>
      </c>
      <c r="U89" s="310" t="s">
        <v>41</v>
      </c>
      <c r="V89" s="309">
        <v>19</v>
      </c>
    </row>
    <row r="90" spans="1:22" ht="23.25" customHeight="1">
      <c r="A90" s="314" t="s">
        <v>356</v>
      </c>
      <c r="B90" s="315">
        <v>313</v>
      </c>
      <c r="C90" s="315">
        <v>211</v>
      </c>
      <c r="D90" s="313">
        <f t="shared" si="8"/>
        <v>524</v>
      </c>
      <c r="E90" s="315">
        <v>117</v>
      </c>
      <c r="F90" s="315">
        <v>115</v>
      </c>
      <c r="G90" s="315"/>
      <c r="H90" s="315"/>
      <c r="I90" s="315"/>
      <c r="J90" s="315"/>
      <c r="K90" s="317"/>
      <c r="L90" s="315"/>
      <c r="M90" s="313">
        <f t="shared" si="9"/>
        <v>232</v>
      </c>
      <c r="N90" s="315">
        <v>51</v>
      </c>
      <c r="O90" s="315">
        <v>82</v>
      </c>
      <c r="P90" s="313">
        <f t="shared" si="11"/>
        <v>133</v>
      </c>
      <c r="Q90" s="312">
        <f t="shared" si="10"/>
        <v>889</v>
      </c>
      <c r="S90" s="310" t="s">
        <v>192</v>
      </c>
      <c r="T90" s="310" t="s">
        <v>40</v>
      </c>
      <c r="U90" s="310" t="s">
        <v>42</v>
      </c>
      <c r="V90" s="309">
        <v>17</v>
      </c>
    </row>
    <row r="91" spans="1:22" ht="23.25" customHeight="1">
      <c r="A91" s="314" t="s">
        <v>357</v>
      </c>
      <c r="B91" s="315">
        <v>51</v>
      </c>
      <c r="C91" s="315">
        <v>49</v>
      </c>
      <c r="D91" s="313">
        <f t="shared" si="8"/>
        <v>100</v>
      </c>
      <c r="E91" s="315">
        <v>39</v>
      </c>
      <c r="F91" s="315">
        <v>34</v>
      </c>
      <c r="G91" s="315"/>
      <c r="H91" s="315"/>
      <c r="I91" s="315"/>
      <c r="J91" s="315"/>
      <c r="K91" s="317"/>
      <c r="L91" s="315"/>
      <c r="M91" s="313">
        <f t="shared" si="9"/>
        <v>73</v>
      </c>
      <c r="N91" s="315">
        <v>8</v>
      </c>
      <c r="O91" s="315">
        <v>14</v>
      </c>
      <c r="P91" s="313">
        <f t="shared" si="11"/>
        <v>22</v>
      </c>
      <c r="Q91" s="312">
        <f t="shared" si="10"/>
        <v>195</v>
      </c>
      <c r="S91" s="310" t="s">
        <v>192</v>
      </c>
      <c r="T91" s="310" t="s">
        <v>9</v>
      </c>
      <c r="U91" s="310" t="s">
        <v>41</v>
      </c>
      <c r="V91" s="309">
        <v>2</v>
      </c>
    </row>
    <row r="92" spans="1:22" ht="23.25" customHeight="1">
      <c r="A92" s="314" t="s">
        <v>358</v>
      </c>
      <c r="B92" s="315">
        <v>69</v>
      </c>
      <c r="C92" s="315">
        <v>67</v>
      </c>
      <c r="D92" s="313">
        <f t="shared" si="8"/>
        <v>136</v>
      </c>
      <c r="E92" s="315">
        <v>61</v>
      </c>
      <c r="F92" s="315">
        <v>42</v>
      </c>
      <c r="G92" s="315"/>
      <c r="H92" s="315"/>
      <c r="I92" s="315"/>
      <c r="J92" s="315"/>
      <c r="K92" s="317"/>
      <c r="L92" s="315"/>
      <c r="M92" s="313">
        <f t="shared" si="9"/>
        <v>103</v>
      </c>
      <c r="N92" s="315">
        <v>15</v>
      </c>
      <c r="O92" s="315">
        <v>18</v>
      </c>
      <c r="P92" s="313">
        <f t="shared" si="11"/>
        <v>33</v>
      </c>
      <c r="Q92" s="312">
        <f t="shared" si="10"/>
        <v>272</v>
      </c>
      <c r="S92" s="310" t="s">
        <v>192</v>
      </c>
      <c r="T92" s="310" t="s">
        <v>9</v>
      </c>
      <c r="U92" s="310" t="s">
        <v>42</v>
      </c>
      <c r="V92" s="309">
        <v>4</v>
      </c>
    </row>
    <row r="93" spans="1:22" ht="23.25" customHeight="1">
      <c r="A93" s="314" t="s">
        <v>359</v>
      </c>
      <c r="B93" s="315">
        <v>56</v>
      </c>
      <c r="C93" s="315">
        <v>46</v>
      </c>
      <c r="D93" s="313">
        <f t="shared" si="8"/>
        <v>102</v>
      </c>
      <c r="E93" s="315">
        <v>21</v>
      </c>
      <c r="F93" s="315">
        <v>26</v>
      </c>
      <c r="G93" s="315"/>
      <c r="H93" s="315"/>
      <c r="I93" s="315"/>
      <c r="J93" s="315"/>
      <c r="K93" s="317"/>
      <c r="L93" s="315"/>
      <c r="M93" s="313">
        <f t="shared" si="9"/>
        <v>47</v>
      </c>
      <c r="N93" s="315">
        <v>12</v>
      </c>
      <c r="O93" s="315">
        <v>7</v>
      </c>
      <c r="P93" s="313">
        <f t="shared" si="11"/>
        <v>19</v>
      </c>
      <c r="Q93" s="312">
        <f t="shared" si="10"/>
        <v>168</v>
      </c>
      <c r="S93" s="310" t="s">
        <v>192</v>
      </c>
      <c r="T93" s="310" t="s">
        <v>12</v>
      </c>
      <c r="U93" s="310" t="s">
        <v>41</v>
      </c>
      <c r="V93" s="309">
        <v>5</v>
      </c>
    </row>
    <row r="94" spans="1:22" ht="23.25" customHeight="1">
      <c r="A94" s="314" t="s">
        <v>360</v>
      </c>
      <c r="B94" s="315">
        <v>8</v>
      </c>
      <c r="C94" s="315">
        <v>8</v>
      </c>
      <c r="D94" s="313">
        <f t="shared" si="8"/>
        <v>16</v>
      </c>
      <c r="E94" s="315">
        <v>3</v>
      </c>
      <c r="F94" s="315">
        <v>1</v>
      </c>
      <c r="G94" s="315"/>
      <c r="H94" s="315"/>
      <c r="I94" s="315"/>
      <c r="J94" s="315"/>
      <c r="K94" s="317"/>
      <c r="L94" s="315"/>
      <c r="M94" s="313">
        <f t="shared" si="9"/>
        <v>4</v>
      </c>
      <c r="N94" s="315">
        <v>0</v>
      </c>
      <c r="O94" s="315">
        <v>1</v>
      </c>
      <c r="P94" s="313">
        <f t="shared" si="11"/>
        <v>1</v>
      </c>
      <c r="Q94" s="312">
        <f t="shared" si="10"/>
        <v>21</v>
      </c>
      <c r="S94" s="310" t="s">
        <v>192</v>
      </c>
      <c r="T94" s="310" t="s">
        <v>12</v>
      </c>
      <c r="U94" s="310" t="s">
        <v>42</v>
      </c>
      <c r="V94" s="309">
        <v>1</v>
      </c>
    </row>
    <row r="95" spans="1:22" ht="23.25" customHeight="1">
      <c r="A95" s="314" t="s">
        <v>361</v>
      </c>
      <c r="B95" s="315">
        <v>61</v>
      </c>
      <c r="C95" s="315">
        <v>39</v>
      </c>
      <c r="D95" s="313">
        <f t="shared" si="8"/>
        <v>100</v>
      </c>
      <c r="E95" s="315">
        <v>23</v>
      </c>
      <c r="F95" s="315">
        <v>16</v>
      </c>
      <c r="G95" s="315"/>
      <c r="H95" s="315"/>
      <c r="I95" s="315"/>
      <c r="J95" s="315"/>
      <c r="K95" s="317"/>
      <c r="L95" s="315"/>
      <c r="M95" s="313">
        <f t="shared" si="9"/>
        <v>39</v>
      </c>
      <c r="N95" s="315">
        <v>9</v>
      </c>
      <c r="O95" s="315">
        <v>10</v>
      </c>
      <c r="P95" s="313">
        <f t="shared" si="11"/>
        <v>19</v>
      </c>
      <c r="Q95" s="312">
        <f t="shared" si="10"/>
        <v>158</v>
      </c>
      <c r="S95" s="310" t="s">
        <v>67</v>
      </c>
      <c r="T95" s="310" t="s">
        <v>40</v>
      </c>
      <c r="U95" s="310" t="s">
        <v>41</v>
      </c>
      <c r="V95" s="309">
        <v>52</v>
      </c>
    </row>
    <row r="96" spans="1:22" ht="23.25" customHeight="1">
      <c r="A96" s="314" t="s">
        <v>362</v>
      </c>
      <c r="B96" s="315">
        <v>107</v>
      </c>
      <c r="C96" s="315">
        <v>83</v>
      </c>
      <c r="D96" s="313">
        <f t="shared" si="8"/>
        <v>190</v>
      </c>
      <c r="E96" s="315">
        <v>61</v>
      </c>
      <c r="F96" s="315">
        <v>51</v>
      </c>
      <c r="G96" s="315"/>
      <c r="H96" s="315"/>
      <c r="I96" s="315"/>
      <c r="J96" s="315"/>
      <c r="K96" s="317"/>
      <c r="L96" s="315"/>
      <c r="M96" s="313">
        <f t="shared" si="9"/>
        <v>112</v>
      </c>
      <c r="N96" s="315">
        <v>29</v>
      </c>
      <c r="O96" s="315">
        <v>24</v>
      </c>
      <c r="P96" s="313">
        <f t="shared" si="11"/>
        <v>53</v>
      </c>
      <c r="Q96" s="312">
        <f t="shared" si="10"/>
        <v>355</v>
      </c>
      <c r="S96" s="310" t="s">
        <v>67</v>
      </c>
      <c r="T96" s="310" t="s">
        <v>40</v>
      </c>
      <c r="U96" s="310" t="s">
        <v>42</v>
      </c>
      <c r="V96" s="309">
        <v>33</v>
      </c>
    </row>
    <row r="97" spans="1:22" ht="23.25" customHeight="1" thickBot="1">
      <c r="A97" s="314" t="s">
        <v>363</v>
      </c>
      <c r="B97" s="320">
        <v>125</v>
      </c>
      <c r="C97" s="320">
        <v>93</v>
      </c>
      <c r="D97" s="313">
        <f t="shared" si="8"/>
        <v>218</v>
      </c>
      <c r="E97" s="320">
        <v>61</v>
      </c>
      <c r="F97" s="320">
        <v>49</v>
      </c>
      <c r="G97" s="320"/>
      <c r="H97" s="320"/>
      <c r="I97" s="320"/>
      <c r="J97" s="320"/>
      <c r="K97" s="321"/>
      <c r="L97" s="320"/>
      <c r="M97" s="313">
        <f t="shared" si="9"/>
        <v>110</v>
      </c>
      <c r="N97" s="320">
        <v>25</v>
      </c>
      <c r="O97" s="320">
        <v>18</v>
      </c>
      <c r="P97" s="313">
        <f t="shared" si="11"/>
        <v>43</v>
      </c>
      <c r="Q97" s="312">
        <f t="shared" si="10"/>
        <v>371</v>
      </c>
      <c r="S97" s="310" t="s">
        <v>67</v>
      </c>
      <c r="T97" s="310" t="s">
        <v>9</v>
      </c>
      <c r="U97" s="310" t="s">
        <v>41</v>
      </c>
      <c r="V97" s="309">
        <v>34</v>
      </c>
    </row>
    <row r="98" spans="1:22" ht="23.25" customHeight="1">
      <c r="A98" s="314" t="s">
        <v>364</v>
      </c>
      <c r="B98" s="315">
        <v>3465</v>
      </c>
      <c r="C98" s="315">
        <v>2829</v>
      </c>
      <c r="D98" s="313">
        <f t="shared" si="8"/>
        <v>6294</v>
      </c>
      <c r="E98" s="315">
        <v>1464</v>
      </c>
      <c r="F98" s="315">
        <v>1426</v>
      </c>
      <c r="G98" s="315"/>
      <c r="H98" s="315"/>
      <c r="I98" s="315"/>
      <c r="J98" s="315"/>
      <c r="K98" s="317"/>
      <c r="L98" s="315"/>
      <c r="M98" s="313">
        <f t="shared" si="9"/>
        <v>2890</v>
      </c>
      <c r="N98" s="315">
        <v>846</v>
      </c>
      <c r="O98" s="315">
        <v>854</v>
      </c>
      <c r="P98" s="313">
        <f t="shared" si="11"/>
        <v>1700</v>
      </c>
      <c r="Q98" s="312">
        <f t="shared" si="10"/>
        <v>10884</v>
      </c>
      <c r="S98" s="310" t="s">
        <v>67</v>
      </c>
      <c r="T98" s="310" t="s">
        <v>9</v>
      </c>
      <c r="U98" s="310" t="s">
        <v>42</v>
      </c>
      <c r="V98" s="309">
        <v>21</v>
      </c>
    </row>
    <row r="99" spans="1:22" ht="23.25" customHeight="1">
      <c r="A99" s="314" t="s">
        <v>365</v>
      </c>
      <c r="B99" s="315">
        <v>31</v>
      </c>
      <c r="C99" s="315">
        <v>23</v>
      </c>
      <c r="D99" s="313">
        <f t="shared" si="8"/>
        <v>54</v>
      </c>
      <c r="E99" s="315">
        <v>44</v>
      </c>
      <c r="F99" s="315">
        <v>14</v>
      </c>
      <c r="G99" s="315"/>
      <c r="H99" s="315"/>
      <c r="I99" s="315"/>
      <c r="J99" s="315"/>
      <c r="K99" s="317"/>
      <c r="L99" s="315"/>
      <c r="M99" s="313">
        <f t="shared" si="9"/>
        <v>58</v>
      </c>
      <c r="N99" s="315">
        <v>6</v>
      </c>
      <c r="O99" s="315">
        <v>10</v>
      </c>
      <c r="P99" s="313">
        <f t="shared" si="11"/>
        <v>16</v>
      </c>
      <c r="Q99" s="312">
        <f t="shared" si="10"/>
        <v>128</v>
      </c>
      <c r="S99" s="310" t="s">
        <v>67</v>
      </c>
      <c r="T99" s="310" t="s">
        <v>12</v>
      </c>
      <c r="U99" s="310" t="s">
        <v>41</v>
      </c>
      <c r="V99" s="309">
        <v>12</v>
      </c>
    </row>
    <row r="100" spans="1:22" ht="23.25" customHeight="1">
      <c r="A100" s="314" t="s">
        <v>366</v>
      </c>
      <c r="B100" s="315">
        <v>16</v>
      </c>
      <c r="C100" s="315">
        <v>12</v>
      </c>
      <c r="D100" s="313">
        <f t="shared" si="8"/>
        <v>28</v>
      </c>
      <c r="E100" s="315">
        <v>8</v>
      </c>
      <c r="F100" s="315">
        <v>4</v>
      </c>
      <c r="G100" s="315"/>
      <c r="H100" s="315"/>
      <c r="I100" s="315"/>
      <c r="J100" s="315"/>
      <c r="K100" s="317"/>
      <c r="L100" s="315"/>
      <c r="M100" s="313">
        <f t="shared" si="9"/>
        <v>12</v>
      </c>
      <c r="N100" s="315">
        <v>1</v>
      </c>
      <c r="O100" s="315">
        <v>9</v>
      </c>
      <c r="P100" s="313">
        <f t="shared" si="11"/>
        <v>10</v>
      </c>
      <c r="Q100" s="312">
        <f t="shared" si="10"/>
        <v>50</v>
      </c>
      <c r="S100" s="310" t="s">
        <v>67</v>
      </c>
      <c r="T100" s="310" t="s">
        <v>12</v>
      </c>
      <c r="U100" s="310" t="s">
        <v>42</v>
      </c>
      <c r="V100" s="309">
        <v>10</v>
      </c>
    </row>
    <row r="101" spans="1:22" ht="23.25" customHeight="1">
      <c r="A101" s="314" t="s">
        <v>367</v>
      </c>
      <c r="B101" s="315">
        <v>22</v>
      </c>
      <c r="C101" s="315">
        <v>28</v>
      </c>
      <c r="D101" s="313">
        <f t="shared" si="8"/>
        <v>50</v>
      </c>
      <c r="E101" s="315">
        <v>12</v>
      </c>
      <c r="F101" s="315">
        <v>6</v>
      </c>
      <c r="G101" s="315"/>
      <c r="H101" s="315"/>
      <c r="I101" s="315"/>
      <c r="J101" s="315"/>
      <c r="K101" s="317"/>
      <c r="L101" s="315"/>
      <c r="M101" s="313">
        <f t="shared" si="9"/>
        <v>18</v>
      </c>
      <c r="N101" s="315">
        <v>7</v>
      </c>
      <c r="O101" s="315">
        <v>3</v>
      </c>
      <c r="P101" s="313">
        <f t="shared" si="11"/>
        <v>10</v>
      </c>
      <c r="Q101" s="312">
        <f t="shared" si="10"/>
        <v>78</v>
      </c>
      <c r="S101" s="310" t="s">
        <v>68</v>
      </c>
      <c r="T101" s="310" t="s">
        <v>40</v>
      </c>
      <c r="U101" s="310" t="s">
        <v>41</v>
      </c>
      <c r="V101" s="309">
        <v>21</v>
      </c>
    </row>
    <row r="102" spans="1:22" ht="23.25" customHeight="1">
      <c r="A102" s="314" t="s">
        <v>368</v>
      </c>
      <c r="B102" s="315">
        <v>409</v>
      </c>
      <c r="C102" s="315">
        <v>224</v>
      </c>
      <c r="D102" s="313">
        <f t="shared" si="8"/>
        <v>633</v>
      </c>
      <c r="E102" s="315">
        <v>155</v>
      </c>
      <c r="F102" s="315">
        <v>141</v>
      </c>
      <c r="G102" s="315"/>
      <c r="H102" s="315"/>
      <c r="I102" s="315"/>
      <c r="J102" s="315"/>
      <c r="K102" s="317"/>
      <c r="L102" s="315"/>
      <c r="M102" s="313">
        <f t="shared" si="9"/>
        <v>296</v>
      </c>
      <c r="N102" s="315">
        <v>62</v>
      </c>
      <c r="O102" s="315">
        <v>60</v>
      </c>
      <c r="P102" s="313">
        <f t="shared" si="11"/>
        <v>122</v>
      </c>
      <c r="Q102" s="312">
        <f t="shared" si="10"/>
        <v>1051</v>
      </c>
      <c r="S102" s="310" t="s">
        <v>68</v>
      </c>
      <c r="T102" s="310" t="s">
        <v>40</v>
      </c>
      <c r="U102" s="310" t="s">
        <v>42</v>
      </c>
      <c r="V102" s="309">
        <v>24</v>
      </c>
    </row>
    <row r="103" spans="1:22" ht="23.25" customHeight="1">
      <c r="A103" s="314" t="s">
        <v>369</v>
      </c>
      <c r="B103" s="315">
        <v>0</v>
      </c>
      <c r="C103" s="315">
        <v>1</v>
      </c>
      <c r="D103" s="313">
        <f t="shared" si="8"/>
        <v>1</v>
      </c>
      <c r="E103" s="315">
        <v>0</v>
      </c>
      <c r="F103" s="315">
        <v>1</v>
      </c>
      <c r="G103" s="315"/>
      <c r="H103" s="315"/>
      <c r="I103" s="315"/>
      <c r="J103" s="315"/>
      <c r="K103" s="317"/>
      <c r="L103" s="315"/>
      <c r="M103" s="313">
        <f t="shared" si="9"/>
        <v>1</v>
      </c>
      <c r="N103" s="315">
        <v>0</v>
      </c>
      <c r="O103" s="315">
        <v>0</v>
      </c>
      <c r="P103" s="313">
        <f t="shared" si="11"/>
        <v>0</v>
      </c>
      <c r="Q103" s="312">
        <f t="shared" si="10"/>
        <v>2</v>
      </c>
      <c r="S103" s="310" t="s">
        <v>68</v>
      </c>
      <c r="T103" s="310" t="s">
        <v>9</v>
      </c>
      <c r="U103" s="310" t="s">
        <v>41</v>
      </c>
      <c r="V103" s="309">
        <v>6</v>
      </c>
    </row>
    <row r="104" spans="1:22" ht="23.25" customHeight="1">
      <c r="A104" s="314" t="s">
        <v>370</v>
      </c>
      <c r="B104" s="315">
        <v>31</v>
      </c>
      <c r="C104" s="315">
        <v>28</v>
      </c>
      <c r="D104" s="313">
        <f aca="true" t="shared" si="12" ref="D104:D135">SUM(B104:C104)</f>
        <v>59</v>
      </c>
      <c r="E104" s="315">
        <v>18</v>
      </c>
      <c r="F104" s="315">
        <v>8</v>
      </c>
      <c r="G104" s="315"/>
      <c r="H104" s="315"/>
      <c r="I104" s="315"/>
      <c r="J104" s="315"/>
      <c r="K104" s="317"/>
      <c r="L104" s="315"/>
      <c r="M104" s="313">
        <f aca="true" t="shared" si="13" ref="M104:M135">SUM(E104:L104)</f>
        <v>26</v>
      </c>
      <c r="N104" s="315">
        <v>7</v>
      </c>
      <c r="O104" s="315">
        <v>6</v>
      </c>
      <c r="P104" s="313">
        <f t="shared" si="11"/>
        <v>13</v>
      </c>
      <c r="Q104" s="312">
        <f aca="true" t="shared" si="14" ref="Q104:Q135">D104+M104+P104</f>
        <v>98</v>
      </c>
      <c r="S104" s="310" t="s">
        <v>68</v>
      </c>
      <c r="T104" s="310" t="s">
        <v>9</v>
      </c>
      <c r="U104" s="310" t="s">
        <v>42</v>
      </c>
      <c r="V104" s="309">
        <v>8</v>
      </c>
    </row>
    <row r="105" spans="1:22" ht="23.25" customHeight="1">
      <c r="A105" s="314" t="s">
        <v>371</v>
      </c>
      <c r="B105" s="315">
        <v>74</v>
      </c>
      <c r="C105" s="315">
        <v>41</v>
      </c>
      <c r="D105" s="313">
        <f t="shared" si="12"/>
        <v>115</v>
      </c>
      <c r="E105" s="315">
        <v>26</v>
      </c>
      <c r="F105" s="315">
        <v>21</v>
      </c>
      <c r="G105" s="315"/>
      <c r="H105" s="315"/>
      <c r="I105" s="315"/>
      <c r="J105" s="315"/>
      <c r="K105" s="317"/>
      <c r="L105" s="315"/>
      <c r="M105" s="313">
        <f t="shared" si="13"/>
        <v>47</v>
      </c>
      <c r="N105" s="315">
        <v>22</v>
      </c>
      <c r="O105" s="315">
        <v>18</v>
      </c>
      <c r="P105" s="313">
        <f aca="true" t="shared" si="15" ref="P105:P136">SUM(N105:O105)</f>
        <v>40</v>
      </c>
      <c r="Q105" s="312">
        <f t="shared" si="14"/>
        <v>202</v>
      </c>
      <c r="S105" s="310" t="s">
        <v>68</v>
      </c>
      <c r="T105" s="310" t="s">
        <v>12</v>
      </c>
      <c r="U105" s="310" t="s">
        <v>41</v>
      </c>
      <c r="V105" s="309">
        <v>7</v>
      </c>
    </row>
    <row r="106" spans="1:22" ht="23.25" customHeight="1">
      <c r="A106" s="314" t="s">
        <v>372</v>
      </c>
      <c r="B106" s="315">
        <v>0</v>
      </c>
      <c r="C106" s="315">
        <v>2</v>
      </c>
      <c r="D106" s="313">
        <f t="shared" si="12"/>
        <v>2</v>
      </c>
      <c r="E106" s="315">
        <v>1</v>
      </c>
      <c r="F106" s="315">
        <v>1</v>
      </c>
      <c r="G106" s="315"/>
      <c r="H106" s="315"/>
      <c r="I106" s="315"/>
      <c r="J106" s="315"/>
      <c r="K106" s="317"/>
      <c r="L106" s="315"/>
      <c r="M106" s="313">
        <f t="shared" si="13"/>
        <v>2</v>
      </c>
      <c r="N106" s="315">
        <v>0</v>
      </c>
      <c r="O106" s="315">
        <v>0</v>
      </c>
      <c r="P106" s="313">
        <f t="shared" si="15"/>
        <v>0</v>
      </c>
      <c r="Q106" s="312">
        <f t="shared" si="14"/>
        <v>4</v>
      </c>
      <c r="S106" s="310" t="s">
        <v>68</v>
      </c>
      <c r="T106" s="310" t="s">
        <v>12</v>
      </c>
      <c r="U106" s="310" t="s">
        <v>42</v>
      </c>
      <c r="V106" s="309">
        <v>4</v>
      </c>
    </row>
    <row r="107" spans="1:22" ht="23.25" customHeight="1">
      <c r="A107" s="314" t="s">
        <v>373</v>
      </c>
      <c r="B107" s="315">
        <v>25</v>
      </c>
      <c r="C107" s="315">
        <v>20</v>
      </c>
      <c r="D107" s="313">
        <f t="shared" si="12"/>
        <v>45</v>
      </c>
      <c r="E107" s="315">
        <v>6</v>
      </c>
      <c r="F107" s="315">
        <v>4</v>
      </c>
      <c r="G107" s="315"/>
      <c r="H107" s="315"/>
      <c r="I107" s="315"/>
      <c r="J107" s="315"/>
      <c r="K107" s="317"/>
      <c r="L107" s="315"/>
      <c r="M107" s="313">
        <f t="shared" si="13"/>
        <v>10</v>
      </c>
      <c r="N107" s="315">
        <v>4</v>
      </c>
      <c r="O107" s="315">
        <v>4</v>
      </c>
      <c r="P107" s="313">
        <f t="shared" si="15"/>
        <v>8</v>
      </c>
      <c r="Q107" s="312">
        <f t="shared" si="14"/>
        <v>63</v>
      </c>
      <c r="S107" s="310" t="s">
        <v>193</v>
      </c>
      <c r="T107" s="310" t="s">
        <v>40</v>
      </c>
      <c r="U107" s="310" t="s">
        <v>41</v>
      </c>
      <c r="V107" s="309">
        <v>7</v>
      </c>
    </row>
    <row r="108" spans="1:22" ht="23.25" customHeight="1">
      <c r="A108" s="314" t="s">
        <v>374</v>
      </c>
      <c r="B108" s="315">
        <v>155</v>
      </c>
      <c r="C108" s="315">
        <v>133</v>
      </c>
      <c r="D108" s="313">
        <f t="shared" si="12"/>
        <v>288</v>
      </c>
      <c r="E108" s="315">
        <v>85</v>
      </c>
      <c r="F108" s="315">
        <v>60</v>
      </c>
      <c r="G108" s="315"/>
      <c r="H108" s="315"/>
      <c r="I108" s="315"/>
      <c r="J108" s="315"/>
      <c r="K108" s="317"/>
      <c r="L108" s="315"/>
      <c r="M108" s="313">
        <f t="shared" si="13"/>
        <v>145</v>
      </c>
      <c r="N108" s="315">
        <v>38</v>
      </c>
      <c r="O108" s="315">
        <v>27</v>
      </c>
      <c r="P108" s="313">
        <f t="shared" si="15"/>
        <v>65</v>
      </c>
      <c r="Q108" s="312">
        <f t="shared" si="14"/>
        <v>498</v>
      </c>
      <c r="S108" s="310" t="s">
        <v>193</v>
      </c>
      <c r="T108" s="310" t="s">
        <v>40</v>
      </c>
      <c r="U108" s="310" t="s">
        <v>42</v>
      </c>
      <c r="V108" s="309">
        <v>9</v>
      </c>
    </row>
    <row r="109" spans="1:22" ht="23.25" customHeight="1">
      <c r="A109" s="314" t="s">
        <v>375</v>
      </c>
      <c r="B109" s="315">
        <v>1559</v>
      </c>
      <c r="C109" s="315">
        <v>1216</v>
      </c>
      <c r="D109" s="313">
        <f t="shared" si="12"/>
        <v>2775</v>
      </c>
      <c r="E109" s="315">
        <v>837</v>
      </c>
      <c r="F109" s="315">
        <v>648</v>
      </c>
      <c r="G109" s="315"/>
      <c r="H109" s="315"/>
      <c r="I109" s="315"/>
      <c r="J109" s="315"/>
      <c r="K109" s="317"/>
      <c r="L109" s="315"/>
      <c r="M109" s="313">
        <f t="shared" si="13"/>
        <v>1485</v>
      </c>
      <c r="N109" s="315">
        <v>343</v>
      </c>
      <c r="O109" s="315">
        <v>371</v>
      </c>
      <c r="P109" s="313">
        <f t="shared" si="15"/>
        <v>714</v>
      </c>
      <c r="Q109" s="312">
        <f t="shared" si="14"/>
        <v>4974</v>
      </c>
      <c r="S109" s="310" t="s">
        <v>193</v>
      </c>
      <c r="T109" s="310" t="s">
        <v>9</v>
      </c>
      <c r="U109" s="310" t="s">
        <v>41</v>
      </c>
      <c r="V109" s="309">
        <v>7</v>
      </c>
    </row>
    <row r="110" spans="1:22" ht="23.25" customHeight="1">
      <c r="A110" s="314" t="s">
        <v>376</v>
      </c>
      <c r="B110" s="315">
        <v>10</v>
      </c>
      <c r="C110" s="315">
        <v>4</v>
      </c>
      <c r="D110" s="313">
        <f t="shared" si="12"/>
        <v>14</v>
      </c>
      <c r="E110" s="315">
        <v>2</v>
      </c>
      <c r="F110" s="315">
        <v>0</v>
      </c>
      <c r="G110" s="315"/>
      <c r="H110" s="315"/>
      <c r="I110" s="315"/>
      <c r="J110" s="315"/>
      <c r="K110" s="317"/>
      <c r="L110" s="315"/>
      <c r="M110" s="313">
        <f t="shared" si="13"/>
        <v>2</v>
      </c>
      <c r="N110" s="315">
        <v>1</v>
      </c>
      <c r="O110" s="315">
        <v>1</v>
      </c>
      <c r="P110" s="313">
        <f t="shared" si="15"/>
        <v>2</v>
      </c>
      <c r="Q110" s="312">
        <f t="shared" si="14"/>
        <v>18</v>
      </c>
      <c r="S110" s="310" t="s">
        <v>193</v>
      </c>
      <c r="T110" s="310" t="s">
        <v>9</v>
      </c>
      <c r="U110" s="310" t="s">
        <v>42</v>
      </c>
      <c r="V110" s="309">
        <v>3</v>
      </c>
    </row>
    <row r="111" spans="1:22" ht="23.25" customHeight="1">
      <c r="A111" s="314" t="s">
        <v>377</v>
      </c>
      <c r="B111" s="315">
        <v>42</v>
      </c>
      <c r="C111" s="315">
        <v>48</v>
      </c>
      <c r="D111" s="313">
        <f t="shared" si="12"/>
        <v>90</v>
      </c>
      <c r="E111" s="315">
        <v>36</v>
      </c>
      <c r="F111" s="315">
        <v>28</v>
      </c>
      <c r="G111" s="315"/>
      <c r="H111" s="315"/>
      <c r="I111" s="315"/>
      <c r="J111" s="315"/>
      <c r="K111" s="317"/>
      <c r="L111" s="315"/>
      <c r="M111" s="313">
        <f t="shared" si="13"/>
        <v>64</v>
      </c>
      <c r="N111" s="315">
        <v>14</v>
      </c>
      <c r="O111" s="315">
        <v>15</v>
      </c>
      <c r="P111" s="313">
        <f t="shared" si="15"/>
        <v>29</v>
      </c>
      <c r="Q111" s="312">
        <f t="shared" si="14"/>
        <v>183</v>
      </c>
      <c r="S111" s="310" t="s">
        <v>193</v>
      </c>
      <c r="T111" s="310" t="s">
        <v>12</v>
      </c>
      <c r="U111" s="310" t="s">
        <v>41</v>
      </c>
      <c r="V111" s="309">
        <v>3</v>
      </c>
    </row>
    <row r="112" spans="1:22" ht="23.25" customHeight="1">
      <c r="A112" s="314" t="s">
        <v>378</v>
      </c>
      <c r="B112" s="315">
        <v>29</v>
      </c>
      <c r="C112" s="315">
        <v>39</v>
      </c>
      <c r="D112" s="313">
        <f t="shared" si="12"/>
        <v>68</v>
      </c>
      <c r="E112" s="315">
        <v>24</v>
      </c>
      <c r="F112" s="315">
        <v>13</v>
      </c>
      <c r="G112" s="315"/>
      <c r="H112" s="315"/>
      <c r="I112" s="315"/>
      <c r="J112" s="315"/>
      <c r="K112" s="317"/>
      <c r="L112" s="315"/>
      <c r="M112" s="313">
        <f t="shared" si="13"/>
        <v>37</v>
      </c>
      <c r="N112" s="315">
        <v>7</v>
      </c>
      <c r="O112" s="315">
        <v>7</v>
      </c>
      <c r="P112" s="313">
        <f t="shared" si="15"/>
        <v>14</v>
      </c>
      <c r="Q112" s="312">
        <f t="shared" si="14"/>
        <v>119</v>
      </c>
      <c r="S112" s="310" t="s">
        <v>194</v>
      </c>
      <c r="T112" s="310" t="s">
        <v>40</v>
      </c>
      <c r="U112" s="310" t="s">
        <v>42</v>
      </c>
      <c r="V112" s="309">
        <v>1</v>
      </c>
    </row>
    <row r="113" spans="1:27" ht="23.25" customHeight="1">
      <c r="A113" s="314" t="s">
        <v>379</v>
      </c>
      <c r="B113" s="315">
        <v>54</v>
      </c>
      <c r="C113" s="315">
        <v>37</v>
      </c>
      <c r="D113" s="313">
        <f t="shared" si="12"/>
        <v>91</v>
      </c>
      <c r="E113" s="315">
        <v>10</v>
      </c>
      <c r="F113" s="315">
        <v>15</v>
      </c>
      <c r="G113" s="315"/>
      <c r="H113" s="315"/>
      <c r="I113" s="315"/>
      <c r="J113" s="315"/>
      <c r="K113" s="317"/>
      <c r="L113" s="315"/>
      <c r="M113" s="313">
        <f t="shared" si="13"/>
        <v>25</v>
      </c>
      <c r="N113" s="315">
        <v>2</v>
      </c>
      <c r="O113" s="315">
        <v>8</v>
      </c>
      <c r="P113" s="313">
        <f t="shared" si="15"/>
        <v>10</v>
      </c>
      <c r="Q113" s="312">
        <f t="shared" si="14"/>
        <v>126</v>
      </c>
      <c r="S113" s="310" t="s">
        <v>194</v>
      </c>
      <c r="T113" s="310" t="s">
        <v>9</v>
      </c>
      <c r="U113" s="310" t="s">
        <v>41</v>
      </c>
      <c r="V113" s="309">
        <v>3</v>
      </c>
      <c r="X113" s="319"/>
      <c r="Y113" s="319"/>
      <c r="Z113" s="319"/>
      <c r="AA113" s="318"/>
    </row>
    <row r="114" spans="1:27" ht="23.25" customHeight="1">
      <c r="A114" s="314" t="s">
        <v>380</v>
      </c>
      <c r="B114" s="315">
        <v>8</v>
      </c>
      <c r="C114" s="315">
        <v>10</v>
      </c>
      <c r="D114" s="313">
        <f t="shared" si="12"/>
        <v>18</v>
      </c>
      <c r="E114" s="315">
        <v>1</v>
      </c>
      <c r="F114" s="315">
        <v>4</v>
      </c>
      <c r="G114" s="315"/>
      <c r="H114" s="315"/>
      <c r="I114" s="315"/>
      <c r="J114" s="315"/>
      <c r="K114" s="317"/>
      <c r="L114" s="315"/>
      <c r="M114" s="313">
        <f t="shared" si="13"/>
        <v>5</v>
      </c>
      <c r="N114" s="315">
        <v>1</v>
      </c>
      <c r="O114" s="315">
        <v>0</v>
      </c>
      <c r="P114" s="313">
        <f t="shared" si="15"/>
        <v>1</v>
      </c>
      <c r="Q114" s="312">
        <f t="shared" si="14"/>
        <v>24</v>
      </c>
      <c r="S114" s="310" t="s">
        <v>194</v>
      </c>
      <c r="T114" s="310" t="s">
        <v>12</v>
      </c>
      <c r="U114" s="310" t="s">
        <v>41</v>
      </c>
      <c r="V114" s="309">
        <v>2</v>
      </c>
      <c r="X114" s="319"/>
      <c r="Y114" s="319"/>
      <c r="Z114" s="319"/>
      <c r="AA114" s="318"/>
    </row>
    <row r="115" spans="1:27" ht="23.25" customHeight="1">
      <c r="A115" s="314" t="s">
        <v>381</v>
      </c>
      <c r="B115" s="315">
        <v>2</v>
      </c>
      <c r="C115" s="315"/>
      <c r="D115" s="313">
        <f t="shared" si="12"/>
        <v>2</v>
      </c>
      <c r="E115" s="315">
        <v>1</v>
      </c>
      <c r="F115" s="315">
        <v>1</v>
      </c>
      <c r="G115" s="315"/>
      <c r="H115" s="315"/>
      <c r="I115" s="315"/>
      <c r="J115" s="315"/>
      <c r="K115" s="317"/>
      <c r="L115" s="315"/>
      <c r="M115" s="313">
        <f t="shared" si="13"/>
        <v>2</v>
      </c>
      <c r="N115" s="315">
        <v>1</v>
      </c>
      <c r="O115" s="315">
        <v>0</v>
      </c>
      <c r="P115" s="313">
        <f t="shared" si="15"/>
        <v>1</v>
      </c>
      <c r="Q115" s="312">
        <f t="shared" si="14"/>
        <v>5</v>
      </c>
      <c r="S115" s="310" t="s">
        <v>69</v>
      </c>
      <c r="T115" s="310" t="s">
        <v>40</v>
      </c>
      <c r="U115" s="310" t="s">
        <v>41</v>
      </c>
      <c r="V115" s="309">
        <v>367</v>
      </c>
      <c r="X115" s="319"/>
      <c r="Y115" s="319"/>
      <c r="Z115" s="319"/>
      <c r="AA115" s="318"/>
    </row>
    <row r="116" spans="1:27" ht="23.25" customHeight="1">
      <c r="A116" s="314" t="s">
        <v>382</v>
      </c>
      <c r="B116" s="315">
        <v>476</v>
      </c>
      <c r="C116" s="315">
        <v>367</v>
      </c>
      <c r="D116" s="313">
        <f t="shared" si="12"/>
        <v>843</v>
      </c>
      <c r="E116" s="315">
        <v>221</v>
      </c>
      <c r="F116" s="315">
        <v>177</v>
      </c>
      <c r="G116" s="315"/>
      <c r="H116" s="315"/>
      <c r="I116" s="315"/>
      <c r="J116" s="315"/>
      <c r="K116" s="317"/>
      <c r="L116" s="315"/>
      <c r="M116" s="313">
        <f t="shared" si="13"/>
        <v>398</v>
      </c>
      <c r="N116" s="315">
        <v>115</v>
      </c>
      <c r="O116" s="315">
        <v>115</v>
      </c>
      <c r="P116" s="313">
        <f t="shared" si="15"/>
        <v>230</v>
      </c>
      <c r="Q116" s="312">
        <f t="shared" si="14"/>
        <v>1471</v>
      </c>
      <c r="S116" s="310" t="s">
        <v>69</v>
      </c>
      <c r="T116" s="310" t="s">
        <v>40</v>
      </c>
      <c r="U116" s="310" t="s">
        <v>42</v>
      </c>
      <c r="V116" s="309">
        <v>392</v>
      </c>
      <c r="X116" s="319"/>
      <c r="Y116" s="319"/>
      <c r="Z116" s="319"/>
      <c r="AA116" s="318"/>
    </row>
    <row r="117" spans="1:27" ht="23.25" customHeight="1">
      <c r="A117" s="314" t="s">
        <v>383</v>
      </c>
      <c r="B117" s="315">
        <v>0</v>
      </c>
      <c r="C117" s="315">
        <v>2</v>
      </c>
      <c r="D117" s="313">
        <f t="shared" si="12"/>
        <v>2</v>
      </c>
      <c r="E117" s="315">
        <v>0</v>
      </c>
      <c r="F117" s="315">
        <v>1</v>
      </c>
      <c r="G117" s="315"/>
      <c r="H117" s="315"/>
      <c r="I117" s="315"/>
      <c r="J117" s="315"/>
      <c r="K117" s="317"/>
      <c r="L117" s="315"/>
      <c r="M117" s="313">
        <f t="shared" si="13"/>
        <v>1</v>
      </c>
      <c r="N117" s="315">
        <v>2</v>
      </c>
      <c r="O117" s="315">
        <v>0</v>
      </c>
      <c r="P117" s="313">
        <f t="shared" si="15"/>
        <v>2</v>
      </c>
      <c r="Q117" s="312">
        <f t="shared" si="14"/>
        <v>5</v>
      </c>
      <c r="S117" s="310" t="s">
        <v>69</v>
      </c>
      <c r="T117" s="310" t="s">
        <v>9</v>
      </c>
      <c r="U117" s="310" t="s">
        <v>41</v>
      </c>
      <c r="V117" s="309">
        <v>116</v>
      </c>
      <c r="X117" s="319"/>
      <c r="Y117" s="319"/>
      <c r="Z117" s="319"/>
      <c r="AA117" s="318"/>
    </row>
    <row r="118" spans="1:27" ht="23.25" customHeight="1">
      <c r="A118" s="314" t="s">
        <v>384</v>
      </c>
      <c r="B118" s="315">
        <v>890</v>
      </c>
      <c r="C118" s="315">
        <v>989</v>
      </c>
      <c r="D118" s="313">
        <f t="shared" si="12"/>
        <v>1879</v>
      </c>
      <c r="E118" s="315">
        <v>330</v>
      </c>
      <c r="F118" s="315">
        <v>251</v>
      </c>
      <c r="G118" s="315"/>
      <c r="H118" s="315"/>
      <c r="I118" s="315"/>
      <c r="J118" s="315"/>
      <c r="K118" s="317"/>
      <c r="L118" s="315"/>
      <c r="M118" s="313">
        <f t="shared" si="13"/>
        <v>581</v>
      </c>
      <c r="N118" s="315">
        <v>196</v>
      </c>
      <c r="O118" s="315">
        <v>206</v>
      </c>
      <c r="P118" s="313">
        <f t="shared" si="15"/>
        <v>402</v>
      </c>
      <c r="Q118" s="312">
        <f t="shared" si="14"/>
        <v>2862</v>
      </c>
      <c r="S118" s="310" t="s">
        <v>69</v>
      </c>
      <c r="T118" s="310" t="s">
        <v>9</v>
      </c>
      <c r="U118" s="310" t="s">
        <v>42</v>
      </c>
      <c r="V118" s="309">
        <v>71</v>
      </c>
      <c r="X118" s="319"/>
      <c r="Y118" s="319"/>
      <c r="Z118" s="319"/>
      <c r="AA118" s="318"/>
    </row>
    <row r="119" spans="1:27" ht="23.25" customHeight="1">
      <c r="A119" s="314" t="s">
        <v>385</v>
      </c>
      <c r="B119" s="315">
        <v>4</v>
      </c>
      <c r="C119" s="315">
        <v>6</v>
      </c>
      <c r="D119" s="313">
        <f t="shared" si="12"/>
        <v>10</v>
      </c>
      <c r="E119" s="315">
        <v>2</v>
      </c>
      <c r="F119" s="315">
        <v>4</v>
      </c>
      <c r="G119" s="315"/>
      <c r="H119" s="315"/>
      <c r="I119" s="315"/>
      <c r="J119" s="315"/>
      <c r="K119" s="317"/>
      <c r="L119" s="315"/>
      <c r="M119" s="313">
        <f t="shared" si="13"/>
        <v>6</v>
      </c>
      <c r="N119" s="315">
        <v>1</v>
      </c>
      <c r="O119" s="315">
        <v>1</v>
      </c>
      <c r="P119" s="313">
        <f t="shared" si="15"/>
        <v>2</v>
      </c>
      <c r="Q119" s="312">
        <f t="shared" si="14"/>
        <v>18</v>
      </c>
      <c r="S119" s="310" t="s">
        <v>69</v>
      </c>
      <c r="T119" s="310" t="s">
        <v>12</v>
      </c>
      <c r="U119" s="310" t="s">
        <v>41</v>
      </c>
      <c r="V119" s="309">
        <v>75</v>
      </c>
      <c r="X119" s="319"/>
      <c r="Y119" s="319"/>
      <c r="Z119" s="319"/>
      <c r="AA119" s="318"/>
    </row>
    <row r="120" spans="1:27" ht="23.25" customHeight="1">
      <c r="A120" s="314" t="s">
        <v>386</v>
      </c>
      <c r="B120" s="315">
        <v>2</v>
      </c>
      <c r="C120" s="315">
        <v>1</v>
      </c>
      <c r="D120" s="313">
        <f t="shared" si="12"/>
        <v>3</v>
      </c>
      <c r="E120" s="315">
        <v>0</v>
      </c>
      <c r="F120" s="315">
        <v>0</v>
      </c>
      <c r="G120" s="315"/>
      <c r="H120" s="315"/>
      <c r="I120" s="315"/>
      <c r="J120" s="315"/>
      <c r="K120" s="317"/>
      <c r="L120" s="315"/>
      <c r="M120" s="313">
        <f t="shared" si="13"/>
        <v>0</v>
      </c>
      <c r="N120" s="315">
        <v>0</v>
      </c>
      <c r="O120" s="315">
        <v>0</v>
      </c>
      <c r="P120" s="313">
        <f t="shared" si="15"/>
        <v>0</v>
      </c>
      <c r="Q120" s="312">
        <f t="shared" si="14"/>
        <v>3</v>
      </c>
      <c r="S120" s="310" t="s">
        <v>69</v>
      </c>
      <c r="T120" s="310" t="s">
        <v>12</v>
      </c>
      <c r="U120" s="310" t="s">
        <v>42</v>
      </c>
      <c r="V120" s="309">
        <v>74</v>
      </c>
      <c r="X120" s="319"/>
      <c r="Y120" s="319"/>
      <c r="Z120" s="319"/>
      <c r="AA120" s="318"/>
    </row>
    <row r="121" spans="1:27" ht="23.25" customHeight="1">
      <c r="A121" s="314" t="s">
        <v>387</v>
      </c>
      <c r="B121" s="315">
        <v>1</v>
      </c>
      <c r="C121" s="315">
        <v>0</v>
      </c>
      <c r="D121" s="313">
        <f t="shared" si="12"/>
        <v>1</v>
      </c>
      <c r="E121" s="315">
        <v>1</v>
      </c>
      <c r="F121" s="315">
        <v>0</v>
      </c>
      <c r="G121" s="315"/>
      <c r="H121" s="315"/>
      <c r="I121" s="315"/>
      <c r="J121" s="315"/>
      <c r="K121" s="317"/>
      <c r="L121" s="315"/>
      <c r="M121" s="313">
        <f t="shared" si="13"/>
        <v>1</v>
      </c>
      <c r="N121" s="315">
        <v>1</v>
      </c>
      <c r="O121" s="315">
        <v>0</v>
      </c>
      <c r="P121" s="313">
        <f t="shared" si="15"/>
        <v>1</v>
      </c>
      <c r="Q121" s="312">
        <f t="shared" si="14"/>
        <v>3</v>
      </c>
      <c r="S121" s="310" t="s">
        <v>70</v>
      </c>
      <c r="T121" s="310" t="s">
        <v>40</v>
      </c>
      <c r="U121" s="310" t="s">
        <v>41</v>
      </c>
      <c r="V121" s="309">
        <v>58</v>
      </c>
      <c r="X121" s="319"/>
      <c r="Y121" s="319"/>
      <c r="Z121" s="319"/>
      <c r="AA121" s="318"/>
    </row>
    <row r="122" spans="1:27" ht="23.25" customHeight="1">
      <c r="A122" s="314" t="s">
        <v>388</v>
      </c>
      <c r="B122" s="315">
        <v>6</v>
      </c>
      <c r="C122" s="315">
        <v>2</v>
      </c>
      <c r="D122" s="313">
        <f t="shared" si="12"/>
        <v>8</v>
      </c>
      <c r="E122" s="315">
        <v>2</v>
      </c>
      <c r="F122" s="315">
        <v>0</v>
      </c>
      <c r="G122" s="315"/>
      <c r="H122" s="315"/>
      <c r="I122" s="315"/>
      <c r="J122" s="315"/>
      <c r="K122" s="317"/>
      <c r="L122" s="315"/>
      <c r="M122" s="313">
        <f t="shared" si="13"/>
        <v>2</v>
      </c>
      <c r="N122" s="315">
        <v>1</v>
      </c>
      <c r="O122" s="315">
        <v>1</v>
      </c>
      <c r="P122" s="313">
        <f t="shared" si="15"/>
        <v>2</v>
      </c>
      <c r="Q122" s="312">
        <f t="shared" si="14"/>
        <v>12</v>
      </c>
      <c r="S122" s="310" t="s">
        <v>70</v>
      </c>
      <c r="T122" s="310" t="s">
        <v>40</v>
      </c>
      <c r="U122" s="310" t="s">
        <v>42</v>
      </c>
      <c r="V122" s="309">
        <v>35</v>
      </c>
      <c r="X122" s="319"/>
      <c r="Y122" s="319"/>
      <c r="Z122" s="319"/>
      <c r="AA122" s="318"/>
    </row>
    <row r="123" spans="1:27" ht="23.25" customHeight="1">
      <c r="A123" s="314" t="s">
        <v>389</v>
      </c>
      <c r="B123" s="315">
        <v>54</v>
      </c>
      <c r="C123" s="315">
        <v>31</v>
      </c>
      <c r="D123" s="313">
        <f t="shared" si="12"/>
        <v>85</v>
      </c>
      <c r="E123" s="315">
        <v>8</v>
      </c>
      <c r="F123" s="315">
        <v>3</v>
      </c>
      <c r="G123" s="315"/>
      <c r="H123" s="315"/>
      <c r="I123" s="315"/>
      <c r="J123" s="315"/>
      <c r="K123" s="317"/>
      <c r="L123" s="315"/>
      <c r="M123" s="313">
        <f t="shared" si="13"/>
        <v>11</v>
      </c>
      <c r="N123" s="315">
        <v>3</v>
      </c>
      <c r="O123" s="315">
        <v>4</v>
      </c>
      <c r="P123" s="313">
        <f t="shared" si="15"/>
        <v>7</v>
      </c>
      <c r="Q123" s="312">
        <f t="shared" si="14"/>
        <v>103</v>
      </c>
      <c r="S123" s="310" t="s">
        <v>70</v>
      </c>
      <c r="T123" s="310" t="s">
        <v>9</v>
      </c>
      <c r="U123" s="310" t="s">
        <v>41</v>
      </c>
      <c r="V123" s="309">
        <v>26</v>
      </c>
      <c r="X123" s="319"/>
      <c r="Y123" s="319"/>
      <c r="Z123" s="319"/>
      <c r="AA123" s="318"/>
    </row>
    <row r="124" spans="1:27" ht="23.25" customHeight="1">
      <c r="A124" s="314" t="s">
        <v>390</v>
      </c>
      <c r="B124" s="315">
        <v>17</v>
      </c>
      <c r="C124" s="315">
        <v>17</v>
      </c>
      <c r="D124" s="313">
        <f t="shared" si="12"/>
        <v>34</v>
      </c>
      <c r="E124" s="315">
        <v>13</v>
      </c>
      <c r="F124" s="315">
        <v>8</v>
      </c>
      <c r="G124" s="315"/>
      <c r="H124" s="315"/>
      <c r="I124" s="315"/>
      <c r="J124" s="315"/>
      <c r="K124" s="317"/>
      <c r="L124" s="315"/>
      <c r="M124" s="313">
        <f t="shared" si="13"/>
        <v>21</v>
      </c>
      <c r="N124" s="315">
        <v>3</v>
      </c>
      <c r="O124" s="315">
        <v>2</v>
      </c>
      <c r="P124" s="313">
        <f t="shared" si="15"/>
        <v>5</v>
      </c>
      <c r="Q124" s="312">
        <f t="shared" si="14"/>
        <v>60</v>
      </c>
      <c r="S124" s="310" t="s">
        <v>70</v>
      </c>
      <c r="T124" s="310" t="s">
        <v>9</v>
      </c>
      <c r="U124" s="310" t="s">
        <v>42</v>
      </c>
      <c r="V124" s="309">
        <v>21</v>
      </c>
      <c r="X124" s="319"/>
      <c r="Y124" s="319"/>
      <c r="Z124" s="319"/>
      <c r="AA124" s="318"/>
    </row>
    <row r="125" spans="1:27" ht="23.25" customHeight="1">
      <c r="A125" s="314" t="s">
        <v>391</v>
      </c>
      <c r="B125" s="315">
        <v>3</v>
      </c>
      <c r="C125" s="315"/>
      <c r="D125" s="313">
        <f t="shared" si="12"/>
        <v>3</v>
      </c>
      <c r="E125" s="315">
        <v>2</v>
      </c>
      <c r="F125" s="315">
        <v>1</v>
      </c>
      <c r="G125" s="315"/>
      <c r="H125" s="315"/>
      <c r="I125" s="315"/>
      <c r="J125" s="315"/>
      <c r="K125" s="317"/>
      <c r="L125" s="315"/>
      <c r="M125" s="313">
        <f t="shared" si="13"/>
        <v>3</v>
      </c>
      <c r="N125" s="315">
        <v>1</v>
      </c>
      <c r="O125" s="315">
        <v>1</v>
      </c>
      <c r="P125" s="313">
        <f t="shared" si="15"/>
        <v>2</v>
      </c>
      <c r="Q125" s="312">
        <f t="shared" si="14"/>
        <v>8</v>
      </c>
      <c r="S125" s="310" t="s">
        <v>70</v>
      </c>
      <c r="T125" s="310" t="s">
        <v>12</v>
      </c>
      <c r="U125" s="310" t="s">
        <v>41</v>
      </c>
      <c r="V125" s="309">
        <v>9</v>
      </c>
      <c r="X125" s="319"/>
      <c r="Y125" s="319"/>
      <c r="Z125" s="319"/>
      <c r="AA125" s="318"/>
    </row>
    <row r="126" spans="1:27" ht="23.25" customHeight="1">
      <c r="A126" s="314" t="s">
        <v>392</v>
      </c>
      <c r="B126" s="315">
        <v>5</v>
      </c>
      <c r="C126" s="315">
        <v>10</v>
      </c>
      <c r="D126" s="313">
        <f t="shared" si="12"/>
        <v>15</v>
      </c>
      <c r="E126" s="315">
        <v>3</v>
      </c>
      <c r="F126" s="315">
        <v>4</v>
      </c>
      <c r="G126" s="315"/>
      <c r="H126" s="315"/>
      <c r="I126" s="315"/>
      <c r="J126" s="315"/>
      <c r="K126" s="317"/>
      <c r="L126" s="315"/>
      <c r="M126" s="313">
        <f t="shared" si="13"/>
        <v>7</v>
      </c>
      <c r="N126" s="315">
        <v>1</v>
      </c>
      <c r="O126" s="315">
        <v>4</v>
      </c>
      <c r="P126" s="313">
        <f t="shared" si="15"/>
        <v>5</v>
      </c>
      <c r="Q126" s="312">
        <f t="shared" si="14"/>
        <v>27</v>
      </c>
      <c r="S126" s="310" t="s">
        <v>70</v>
      </c>
      <c r="T126" s="310" t="s">
        <v>12</v>
      </c>
      <c r="U126" s="310" t="s">
        <v>42</v>
      </c>
      <c r="V126" s="309">
        <v>14</v>
      </c>
      <c r="X126" s="319"/>
      <c r="Y126" s="319"/>
      <c r="Z126" s="319"/>
      <c r="AA126" s="318"/>
    </row>
    <row r="127" spans="1:27" ht="23.25" customHeight="1">
      <c r="A127" s="314" t="s">
        <v>393</v>
      </c>
      <c r="B127" s="315">
        <v>584</v>
      </c>
      <c r="C127" s="315">
        <v>529</v>
      </c>
      <c r="D127" s="313">
        <f t="shared" si="12"/>
        <v>1113</v>
      </c>
      <c r="E127" s="315">
        <v>338</v>
      </c>
      <c r="F127" s="315">
        <v>261</v>
      </c>
      <c r="G127" s="315"/>
      <c r="H127" s="315"/>
      <c r="I127" s="315"/>
      <c r="J127" s="315"/>
      <c r="K127" s="317"/>
      <c r="L127" s="315"/>
      <c r="M127" s="313">
        <f t="shared" si="13"/>
        <v>599</v>
      </c>
      <c r="N127" s="315">
        <v>135</v>
      </c>
      <c r="O127" s="315">
        <v>142</v>
      </c>
      <c r="P127" s="313">
        <f t="shared" si="15"/>
        <v>277</v>
      </c>
      <c r="Q127" s="312">
        <f t="shared" si="14"/>
        <v>1989</v>
      </c>
      <c r="S127" s="310" t="s">
        <v>195</v>
      </c>
      <c r="T127" s="310" t="s">
        <v>40</v>
      </c>
      <c r="U127" s="310" t="s">
        <v>41</v>
      </c>
      <c r="V127" s="309">
        <v>3</v>
      </c>
      <c r="X127" s="319"/>
      <c r="Y127" s="319"/>
      <c r="Z127" s="319"/>
      <c r="AA127" s="318"/>
    </row>
    <row r="128" spans="1:27" ht="23.25" customHeight="1" thickBot="1">
      <c r="A128" s="314" t="s">
        <v>394</v>
      </c>
      <c r="B128" s="320">
        <v>2</v>
      </c>
      <c r="C128" s="320">
        <v>1</v>
      </c>
      <c r="D128" s="313">
        <f t="shared" si="12"/>
        <v>3</v>
      </c>
      <c r="E128" s="320">
        <v>0</v>
      </c>
      <c r="F128" s="320">
        <v>1</v>
      </c>
      <c r="G128" s="320"/>
      <c r="H128" s="320"/>
      <c r="I128" s="320"/>
      <c r="J128" s="320"/>
      <c r="K128" s="321"/>
      <c r="L128" s="320"/>
      <c r="M128" s="313">
        <f t="shared" si="13"/>
        <v>1</v>
      </c>
      <c r="N128" s="320">
        <v>0</v>
      </c>
      <c r="O128" s="320">
        <v>0</v>
      </c>
      <c r="P128" s="313">
        <f t="shared" si="15"/>
        <v>0</v>
      </c>
      <c r="Q128" s="312">
        <f t="shared" si="14"/>
        <v>4</v>
      </c>
      <c r="S128" s="310" t="s">
        <v>195</v>
      </c>
      <c r="T128" s="310" t="s">
        <v>40</v>
      </c>
      <c r="U128" s="310" t="s">
        <v>42</v>
      </c>
      <c r="V128" s="309">
        <v>1</v>
      </c>
      <c r="X128" s="319"/>
      <c r="Y128" s="319"/>
      <c r="Z128" s="319"/>
      <c r="AA128" s="318"/>
    </row>
    <row r="129" spans="1:27" ht="23.25" customHeight="1">
      <c r="A129" s="314" t="s">
        <v>395</v>
      </c>
      <c r="B129" s="315">
        <v>36</v>
      </c>
      <c r="C129" s="315">
        <v>43</v>
      </c>
      <c r="D129" s="313">
        <f t="shared" si="12"/>
        <v>79</v>
      </c>
      <c r="E129" s="315">
        <v>43</v>
      </c>
      <c r="F129" s="315">
        <v>28</v>
      </c>
      <c r="G129" s="315"/>
      <c r="H129" s="315"/>
      <c r="I129" s="315"/>
      <c r="J129" s="315"/>
      <c r="K129" s="317"/>
      <c r="L129" s="315"/>
      <c r="M129" s="313">
        <f t="shared" si="13"/>
        <v>71</v>
      </c>
      <c r="N129" s="315">
        <v>17</v>
      </c>
      <c r="O129" s="315">
        <v>10</v>
      </c>
      <c r="P129" s="313">
        <f t="shared" si="15"/>
        <v>27</v>
      </c>
      <c r="Q129" s="312">
        <f t="shared" si="14"/>
        <v>177</v>
      </c>
      <c r="S129" s="310" t="s">
        <v>195</v>
      </c>
      <c r="T129" s="310" t="s">
        <v>9</v>
      </c>
      <c r="U129" s="310" t="s">
        <v>41</v>
      </c>
      <c r="V129" s="309">
        <v>1</v>
      </c>
      <c r="X129" s="319"/>
      <c r="Y129" s="319"/>
      <c r="Z129" s="319"/>
      <c r="AA129" s="318"/>
    </row>
    <row r="130" spans="1:27" ht="23.25" customHeight="1">
      <c r="A130" s="314" t="s">
        <v>396</v>
      </c>
      <c r="B130" s="315">
        <v>0</v>
      </c>
      <c r="C130" s="315">
        <v>0</v>
      </c>
      <c r="D130" s="313">
        <f t="shared" si="12"/>
        <v>0</v>
      </c>
      <c r="E130" s="315">
        <v>0</v>
      </c>
      <c r="F130" s="315">
        <v>1</v>
      </c>
      <c r="G130" s="315"/>
      <c r="H130" s="315"/>
      <c r="I130" s="315"/>
      <c r="J130" s="315"/>
      <c r="K130" s="317"/>
      <c r="L130" s="315"/>
      <c r="M130" s="313">
        <f t="shared" si="13"/>
        <v>1</v>
      </c>
      <c r="N130" s="315">
        <v>1</v>
      </c>
      <c r="O130" s="315">
        <v>1</v>
      </c>
      <c r="P130" s="313">
        <f t="shared" si="15"/>
        <v>2</v>
      </c>
      <c r="Q130" s="312">
        <f t="shared" si="14"/>
        <v>3</v>
      </c>
      <c r="S130" s="310" t="s">
        <v>195</v>
      </c>
      <c r="T130" s="310" t="s">
        <v>9</v>
      </c>
      <c r="U130" s="310" t="s">
        <v>42</v>
      </c>
      <c r="V130" s="309">
        <v>1</v>
      </c>
      <c r="X130" s="319"/>
      <c r="Y130" s="319"/>
      <c r="Z130" s="319"/>
      <c r="AA130" s="318"/>
    </row>
    <row r="131" spans="1:27" ht="23.25" customHeight="1">
      <c r="A131" s="314" t="s">
        <v>397</v>
      </c>
      <c r="B131" s="315">
        <v>656</v>
      </c>
      <c r="C131" s="315">
        <v>741</v>
      </c>
      <c r="D131" s="313">
        <f t="shared" si="12"/>
        <v>1397</v>
      </c>
      <c r="E131" s="315">
        <v>381</v>
      </c>
      <c r="F131" s="315">
        <v>304</v>
      </c>
      <c r="G131" s="315"/>
      <c r="H131" s="315"/>
      <c r="I131" s="315"/>
      <c r="J131" s="315"/>
      <c r="K131" s="317"/>
      <c r="L131" s="315"/>
      <c r="M131" s="313">
        <f t="shared" si="13"/>
        <v>685</v>
      </c>
      <c r="N131" s="315">
        <v>141</v>
      </c>
      <c r="O131" s="315">
        <v>174</v>
      </c>
      <c r="P131" s="313">
        <f t="shared" si="15"/>
        <v>315</v>
      </c>
      <c r="Q131" s="312">
        <f t="shared" si="14"/>
        <v>2397</v>
      </c>
      <c r="S131" s="310" t="s">
        <v>71</v>
      </c>
      <c r="T131" s="310" t="s">
        <v>40</v>
      </c>
      <c r="U131" s="310" t="s">
        <v>41</v>
      </c>
      <c r="V131" s="309">
        <v>16</v>
      </c>
      <c r="X131" s="319"/>
      <c r="Y131" s="319"/>
      <c r="Z131" s="319"/>
      <c r="AA131" s="318"/>
    </row>
    <row r="132" spans="1:27" ht="23.25" customHeight="1">
      <c r="A132" s="314" t="s">
        <v>398</v>
      </c>
      <c r="B132" s="315">
        <v>6</v>
      </c>
      <c r="C132" s="315">
        <v>11</v>
      </c>
      <c r="D132" s="313">
        <f t="shared" si="12"/>
        <v>17</v>
      </c>
      <c r="E132" s="315">
        <v>2</v>
      </c>
      <c r="F132" s="315">
        <v>0</v>
      </c>
      <c r="G132" s="315"/>
      <c r="H132" s="315"/>
      <c r="I132" s="315"/>
      <c r="J132" s="315"/>
      <c r="K132" s="317"/>
      <c r="L132" s="315"/>
      <c r="M132" s="313">
        <f t="shared" si="13"/>
        <v>2</v>
      </c>
      <c r="N132" s="315">
        <v>0</v>
      </c>
      <c r="O132" s="315">
        <v>2</v>
      </c>
      <c r="P132" s="313">
        <f t="shared" si="15"/>
        <v>2</v>
      </c>
      <c r="Q132" s="312">
        <f t="shared" si="14"/>
        <v>21</v>
      </c>
      <c r="S132" s="310" t="s">
        <v>71</v>
      </c>
      <c r="T132" s="310" t="s">
        <v>40</v>
      </c>
      <c r="U132" s="310" t="s">
        <v>42</v>
      </c>
      <c r="V132" s="309">
        <v>5</v>
      </c>
      <c r="X132" s="319"/>
      <c r="Y132" s="319"/>
      <c r="Z132" s="319"/>
      <c r="AA132" s="318"/>
    </row>
    <row r="133" spans="1:27" ht="23.25" customHeight="1">
      <c r="A133" s="314" t="s">
        <v>399</v>
      </c>
      <c r="B133" s="315">
        <v>100</v>
      </c>
      <c r="C133" s="315">
        <v>79</v>
      </c>
      <c r="D133" s="313">
        <f t="shared" si="12"/>
        <v>179</v>
      </c>
      <c r="E133" s="315">
        <v>44</v>
      </c>
      <c r="F133" s="315">
        <v>33</v>
      </c>
      <c r="G133" s="315"/>
      <c r="H133" s="315"/>
      <c r="I133" s="315"/>
      <c r="J133" s="315"/>
      <c r="K133" s="317"/>
      <c r="L133" s="315"/>
      <c r="M133" s="313">
        <f t="shared" si="13"/>
        <v>77</v>
      </c>
      <c r="N133" s="315">
        <v>9</v>
      </c>
      <c r="O133" s="315">
        <v>16</v>
      </c>
      <c r="P133" s="313">
        <f t="shared" si="15"/>
        <v>25</v>
      </c>
      <c r="Q133" s="312">
        <f t="shared" si="14"/>
        <v>281</v>
      </c>
      <c r="S133" s="310" t="s">
        <v>71</v>
      </c>
      <c r="T133" s="310" t="s">
        <v>9</v>
      </c>
      <c r="U133" s="310" t="s">
        <v>41</v>
      </c>
      <c r="V133" s="309">
        <v>4</v>
      </c>
      <c r="X133" s="319"/>
      <c r="Y133" s="319"/>
      <c r="Z133" s="319"/>
      <c r="AA133" s="318"/>
    </row>
    <row r="134" spans="1:27" ht="23.25" customHeight="1">
      <c r="A134" s="314" t="s">
        <v>400</v>
      </c>
      <c r="B134" s="315">
        <v>575</v>
      </c>
      <c r="C134" s="315">
        <v>483</v>
      </c>
      <c r="D134" s="313">
        <f t="shared" si="12"/>
        <v>1058</v>
      </c>
      <c r="E134" s="315">
        <v>193</v>
      </c>
      <c r="F134" s="315">
        <v>195</v>
      </c>
      <c r="G134" s="315"/>
      <c r="H134" s="315"/>
      <c r="I134" s="315"/>
      <c r="J134" s="315"/>
      <c r="K134" s="317"/>
      <c r="L134" s="315"/>
      <c r="M134" s="313">
        <f t="shared" si="13"/>
        <v>388</v>
      </c>
      <c r="N134" s="315">
        <v>130</v>
      </c>
      <c r="O134" s="315">
        <v>148</v>
      </c>
      <c r="P134" s="313">
        <f t="shared" si="15"/>
        <v>278</v>
      </c>
      <c r="Q134" s="312">
        <f t="shared" si="14"/>
        <v>1724</v>
      </c>
      <c r="S134" s="310" t="s">
        <v>71</v>
      </c>
      <c r="T134" s="310" t="s">
        <v>9</v>
      </c>
      <c r="U134" s="310" t="s">
        <v>42</v>
      </c>
      <c r="V134" s="309">
        <v>3</v>
      </c>
      <c r="X134" s="319"/>
      <c r="Y134" s="319"/>
      <c r="Z134" s="319"/>
      <c r="AA134" s="318"/>
    </row>
    <row r="135" spans="1:27" ht="23.25" customHeight="1">
      <c r="A135" s="314" t="s">
        <v>401</v>
      </c>
      <c r="B135" s="315">
        <v>192</v>
      </c>
      <c r="C135" s="315">
        <v>202</v>
      </c>
      <c r="D135" s="313">
        <f t="shared" si="12"/>
        <v>394</v>
      </c>
      <c r="E135" s="315">
        <v>103</v>
      </c>
      <c r="F135" s="315">
        <v>86</v>
      </c>
      <c r="G135" s="315"/>
      <c r="H135" s="315"/>
      <c r="I135" s="315"/>
      <c r="J135" s="315"/>
      <c r="K135" s="317"/>
      <c r="L135" s="315"/>
      <c r="M135" s="313">
        <f t="shared" si="13"/>
        <v>189</v>
      </c>
      <c r="N135" s="315">
        <v>42</v>
      </c>
      <c r="O135" s="315">
        <v>47</v>
      </c>
      <c r="P135" s="313">
        <f t="shared" si="15"/>
        <v>89</v>
      </c>
      <c r="Q135" s="312">
        <f t="shared" si="14"/>
        <v>672</v>
      </c>
      <c r="S135" s="310" t="s">
        <v>71</v>
      </c>
      <c r="T135" s="310" t="s">
        <v>12</v>
      </c>
      <c r="U135" s="310" t="s">
        <v>42</v>
      </c>
      <c r="V135" s="309">
        <v>2</v>
      </c>
      <c r="X135" s="319"/>
      <c r="Y135" s="319"/>
      <c r="Z135" s="319"/>
      <c r="AA135" s="318"/>
    </row>
    <row r="136" spans="1:27" ht="23.25" customHeight="1">
      <c r="A136" s="314" t="s">
        <v>402</v>
      </c>
      <c r="B136" s="315">
        <v>273</v>
      </c>
      <c r="C136" s="315">
        <v>220</v>
      </c>
      <c r="D136" s="313">
        <f aca="true" t="shared" si="16" ref="D136:D167">SUM(B136:C136)</f>
        <v>493</v>
      </c>
      <c r="E136" s="315">
        <v>87</v>
      </c>
      <c r="F136" s="315">
        <v>83</v>
      </c>
      <c r="G136" s="315"/>
      <c r="H136" s="315"/>
      <c r="I136" s="315"/>
      <c r="J136" s="315"/>
      <c r="K136" s="317"/>
      <c r="L136" s="315"/>
      <c r="M136" s="313">
        <f aca="true" t="shared" si="17" ref="M136:M167">SUM(E136:L136)</f>
        <v>170</v>
      </c>
      <c r="N136" s="315">
        <v>43</v>
      </c>
      <c r="O136" s="315">
        <v>45</v>
      </c>
      <c r="P136" s="313">
        <f t="shared" si="15"/>
        <v>88</v>
      </c>
      <c r="Q136" s="312">
        <f aca="true" t="shared" si="18" ref="Q136:Q167">D136+M136+P136</f>
        <v>751</v>
      </c>
      <c r="S136" s="310" t="s">
        <v>72</v>
      </c>
      <c r="T136" s="310" t="s">
        <v>40</v>
      </c>
      <c r="U136" s="310" t="s">
        <v>41</v>
      </c>
      <c r="V136" s="309">
        <v>102</v>
      </c>
      <c r="X136" s="319"/>
      <c r="Y136" s="319"/>
      <c r="Z136" s="319"/>
      <c r="AA136" s="318"/>
    </row>
    <row r="137" spans="1:27" ht="23.25" customHeight="1">
      <c r="A137" s="314" t="s">
        <v>403</v>
      </c>
      <c r="B137" s="315">
        <v>121</v>
      </c>
      <c r="C137" s="315">
        <v>115</v>
      </c>
      <c r="D137" s="313">
        <f t="shared" si="16"/>
        <v>236</v>
      </c>
      <c r="E137" s="315">
        <v>60</v>
      </c>
      <c r="F137" s="315">
        <v>56</v>
      </c>
      <c r="G137" s="315"/>
      <c r="H137" s="315"/>
      <c r="I137" s="315"/>
      <c r="J137" s="315"/>
      <c r="K137" s="317"/>
      <c r="L137" s="315"/>
      <c r="M137" s="313">
        <f t="shared" si="17"/>
        <v>116</v>
      </c>
      <c r="N137" s="315">
        <v>35</v>
      </c>
      <c r="O137" s="315">
        <v>16</v>
      </c>
      <c r="P137" s="313">
        <f aca="true" t="shared" si="19" ref="P137:P168">SUM(N137:O137)</f>
        <v>51</v>
      </c>
      <c r="Q137" s="312">
        <f t="shared" si="18"/>
        <v>403</v>
      </c>
      <c r="S137" s="310" t="s">
        <v>72</v>
      </c>
      <c r="T137" s="310" t="s">
        <v>40</v>
      </c>
      <c r="U137" s="310" t="s">
        <v>42</v>
      </c>
      <c r="V137" s="309">
        <v>102</v>
      </c>
      <c r="X137" s="319"/>
      <c r="Y137" s="319"/>
      <c r="Z137" s="319"/>
      <c r="AA137" s="318"/>
    </row>
    <row r="138" spans="1:27" ht="23.25" customHeight="1">
      <c r="A138" s="314" t="s">
        <v>404</v>
      </c>
      <c r="B138" s="315">
        <v>909</v>
      </c>
      <c r="C138" s="315">
        <v>781</v>
      </c>
      <c r="D138" s="313">
        <f t="shared" si="16"/>
        <v>1690</v>
      </c>
      <c r="E138" s="315">
        <v>530</v>
      </c>
      <c r="F138" s="315">
        <v>446</v>
      </c>
      <c r="G138" s="315"/>
      <c r="H138" s="315"/>
      <c r="I138" s="315"/>
      <c r="J138" s="315"/>
      <c r="K138" s="317"/>
      <c r="L138" s="315"/>
      <c r="M138" s="313">
        <f t="shared" si="17"/>
        <v>976</v>
      </c>
      <c r="N138" s="315">
        <v>211</v>
      </c>
      <c r="O138" s="315">
        <v>223</v>
      </c>
      <c r="P138" s="313">
        <f t="shared" si="19"/>
        <v>434</v>
      </c>
      <c r="Q138" s="312">
        <f t="shared" si="18"/>
        <v>3100</v>
      </c>
      <c r="S138" s="310" t="s">
        <v>72</v>
      </c>
      <c r="T138" s="310" t="s">
        <v>9</v>
      </c>
      <c r="U138" s="310" t="s">
        <v>41</v>
      </c>
      <c r="V138" s="309">
        <v>24</v>
      </c>
      <c r="X138" s="319"/>
      <c r="Y138" s="319"/>
      <c r="Z138" s="319"/>
      <c r="AA138" s="318"/>
    </row>
    <row r="139" spans="1:27" ht="23.25" customHeight="1">
      <c r="A139" s="314" t="s">
        <v>405</v>
      </c>
      <c r="B139" s="315">
        <v>18</v>
      </c>
      <c r="C139" s="315">
        <v>11</v>
      </c>
      <c r="D139" s="313">
        <f t="shared" si="16"/>
        <v>29</v>
      </c>
      <c r="E139" s="315">
        <v>1</v>
      </c>
      <c r="F139" s="315">
        <v>6</v>
      </c>
      <c r="G139" s="315"/>
      <c r="H139" s="315"/>
      <c r="I139" s="315"/>
      <c r="J139" s="315"/>
      <c r="K139" s="317"/>
      <c r="L139" s="315"/>
      <c r="M139" s="313">
        <f t="shared" si="17"/>
        <v>7</v>
      </c>
      <c r="N139" s="315">
        <v>1</v>
      </c>
      <c r="O139" s="315">
        <v>1</v>
      </c>
      <c r="P139" s="313">
        <f t="shared" si="19"/>
        <v>2</v>
      </c>
      <c r="Q139" s="312">
        <f t="shared" si="18"/>
        <v>38</v>
      </c>
      <c r="S139" s="310" t="s">
        <v>72</v>
      </c>
      <c r="T139" s="310" t="s">
        <v>9</v>
      </c>
      <c r="U139" s="310" t="s">
        <v>42</v>
      </c>
      <c r="V139" s="309">
        <v>19</v>
      </c>
      <c r="X139" s="319"/>
      <c r="Y139" s="319"/>
      <c r="Z139" s="319"/>
      <c r="AA139" s="318"/>
    </row>
    <row r="140" spans="1:27" ht="23.25" customHeight="1">
      <c r="A140" s="314" t="s">
        <v>406</v>
      </c>
      <c r="B140" s="315">
        <v>7</v>
      </c>
      <c r="C140" s="315">
        <v>4</v>
      </c>
      <c r="D140" s="313">
        <f t="shared" si="16"/>
        <v>11</v>
      </c>
      <c r="E140" s="315">
        <v>2</v>
      </c>
      <c r="F140" s="315">
        <v>2</v>
      </c>
      <c r="G140" s="315"/>
      <c r="H140" s="315"/>
      <c r="I140" s="315"/>
      <c r="J140" s="315"/>
      <c r="K140" s="317"/>
      <c r="L140" s="315"/>
      <c r="M140" s="313">
        <f t="shared" si="17"/>
        <v>4</v>
      </c>
      <c r="N140" s="315">
        <v>1</v>
      </c>
      <c r="O140" s="315">
        <v>3</v>
      </c>
      <c r="P140" s="313">
        <f t="shared" si="19"/>
        <v>4</v>
      </c>
      <c r="Q140" s="312">
        <f t="shared" si="18"/>
        <v>19</v>
      </c>
      <c r="S140" s="310" t="s">
        <v>72</v>
      </c>
      <c r="T140" s="310" t="s">
        <v>12</v>
      </c>
      <c r="U140" s="310" t="s">
        <v>41</v>
      </c>
      <c r="V140" s="309">
        <v>14</v>
      </c>
      <c r="X140" s="319"/>
      <c r="Y140" s="319"/>
      <c r="Z140" s="319"/>
      <c r="AA140" s="318"/>
    </row>
    <row r="141" spans="1:27" ht="23.25" customHeight="1">
      <c r="A141" s="314" t="s">
        <v>407</v>
      </c>
      <c r="B141" s="315">
        <v>22</v>
      </c>
      <c r="C141" s="315">
        <v>15</v>
      </c>
      <c r="D141" s="313">
        <f t="shared" si="16"/>
        <v>37</v>
      </c>
      <c r="E141" s="315">
        <v>17</v>
      </c>
      <c r="F141" s="315">
        <v>11</v>
      </c>
      <c r="G141" s="315"/>
      <c r="H141" s="315"/>
      <c r="I141" s="315"/>
      <c r="J141" s="315"/>
      <c r="K141" s="317"/>
      <c r="L141" s="315"/>
      <c r="M141" s="313">
        <f t="shared" si="17"/>
        <v>28</v>
      </c>
      <c r="N141" s="315">
        <v>2</v>
      </c>
      <c r="O141" s="315">
        <v>4</v>
      </c>
      <c r="P141" s="313">
        <f t="shared" si="19"/>
        <v>6</v>
      </c>
      <c r="Q141" s="312">
        <f t="shared" si="18"/>
        <v>71</v>
      </c>
      <c r="S141" s="310" t="s">
        <v>72</v>
      </c>
      <c r="T141" s="310" t="s">
        <v>12</v>
      </c>
      <c r="U141" s="310" t="s">
        <v>42</v>
      </c>
      <c r="V141" s="309">
        <v>13</v>
      </c>
      <c r="X141" s="319"/>
      <c r="Y141" s="319"/>
      <c r="Z141" s="319"/>
      <c r="AA141" s="318"/>
    </row>
    <row r="142" spans="1:27" ht="23.25" customHeight="1">
      <c r="A142" s="314" t="s">
        <v>408</v>
      </c>
      <c r="B142" s="315">
        <v>0</v>
      </c>
      <c r="C142" s="315">
        <v>3</v>
      </c>
      <c r="D142" s="313">
        <f t="shared" si="16"/>
        <v>3</v>
      </c>
      <c r="E142" s="315">
        <v>1</v>
      </c>
      <c r="F142" s="315">
        <v>1</v>
      </c>
      <c r="G142" s="315"/>
      <c r="H142" s="315"/>
      <c r="I142" s="315"/>
      <c r="J142" s="315"/>
      <c r="K142" s="317"/>
      <c r="L142" s="315"/>
      <c r="M142" s="313">
        <f t="shared" si="17"/>
        <v>2</v>
      </c>
      <c r="N142" s="315">
        <v>0</v>
      </c>
      <c r="O142" s="315">
        <v>1</v>
      </c>
      <c r="P142" s="313">
        <f t="shared" si="19"/>
        <v>1</v>
      </c>
      <c r="Q142" s="312">
        <f t="shared" si="18"/>
        <v>6</v>
      </c>
      <c r="S142" s="310" t="s">
        <v>73</v>
      </c>
      <c r="T142" s="310" t="s">
        <v>40</v>
      </c>
      <c r="U142" s="310" t="s">
        <v>41</v>
      </c>
      <c r="V142" s="309">
        <v>20</v>
      </c>
      <c r="X142" s="319"/>
      <c r="Y142" s="319"/>
      <c r="Z142" s="319"/>
      <c r="AA142" s="318"/>
    </row>
    <row r="143" spans="1:27" ht="23.25" customHeight="1">
      <c r="A143" s="314" t="s">
        <v>409</v>
      </c>
      <c r="B143" s="315">
        <v>46</v>
      </c>
      <c r="C143" s="315">
        <v>34</v>
      </c>
      <c r="D143" s="313">
        <f t="shared" si="16"/>
        <v>80</v>
      </c>
      <c r="E143" s="315">
        <v>11</v>
      </c>
      <c r="F143" s="315">
        <v>8</v>
      </c>
      <c r="G143" s="315"/>
      <c r="H143" s="315"/>
      <c r="I143" s="315"/>
      <c r="J143" s="315"/>
      <c r="K143" s="317"/>
      <c r="L143" s="315"/>
      <c r="M143" s="313">
        <f t="shared" si="17"/>
        <v>19</v>
      </c>
      <c r="N143" s="315">
        <v>4</v>
      </c>
      <c r="O143" s="315">
        <v>9</v>
      </c>
      <c r="P143" s="313">
        <f t="shared" si="19"/>
        <v>13</v>
      </c>
      <c r="Q143" s="312">
        <f t="shared" si="18"/>
        <v>112</v>
      </c>
      <c r="S143" s="310" t="s">
        <v>73</v>
      </c>
      <c r="T143" s="310" t="s">
        <v>40</v>
      </c>
      <c r="U143" s="310" t="s">
        <v>42</v>
      </c>
      <c r="V143" s="309">
        <v>11</v>
      </c>
      <c r="X143" s="319"/>
      <c r="Y143" s="319"/>
      <c r="Z143" s="319"/>
      <c r="AA143" s="318"/>
    </row>
    <row r="144" spans="1:27" ht="23.25" customHeight="1">
      <c r="A144" s="314" t="s">
        <v>410</v>
      </c>
      <c r="B144" s="315">
        <v>78</v>
      </c>
      <c r="C144" s="315">
        <v>62</v>
      </c>
      <c r="D144" s="313">
        <f t="shared" si="16"/>
        <v>140</v>
      </c>
      <c r="E144" s="315">
        <v>40</v>
      </c>
      <c r="F144" s="315">
        <v>40</v>
      </c>
      <c r="G144" s="315"/>
      <c r="H144" s="315"/>
      <c r="I144" s="315"/>
      <c r="J144" s="315"/>
      <c r="K144" s="317"/>
      <c r="L144" s="315"/>
      <c r="M144" s="313">
        <f t="shared" si="17"/>
        <v>80</v>
      </c>
      <c r="N144" s="315">
        <v>11</v>
      </c>
      <c r="O144" s="315">
        <v>13</v>
      </c>
      <c r="P144" s="313">
        <f t="shared" si="19"/>
        <v>24</v>
      </c>
      <c r="Q144" s="312">
        <f t="shared" si="18"/>
        <v>244</v>
      </c>
      <c r="S144" s="310" t="s">
        <v>73</v>
      </c>
      <c r="T144" s="310" t="s">
        <v>9</v>
      </c>
      <c r="U144" s="310" t="s">
        <v>41</v>
      </c>
      <c r="V144" s="309">
        <v>13</v>
      </c>
      <c r="X144" s="319"/>
      <c r="Y144" s="319"/>
      <c r="Z144" s="319"/>
      <c r="AA144" s="318"/>
    </row>
    <row r="145" spans="1:27" ht="23.25" customHeight="1">
      <c r="A145" s="314" t="s">
        <v>411</v>
      </c>
      <c r="B145" s="315">
        <v>2</v>
      </c>
      <c r="C145" s="315">
        <v>2</v>
      </c>
      <c r="D145" s="313">
        <f t="shared" si="16"/>
        <v>4</v>
      </c>
      <c r="E145" s="315">
        <v>0</v>
      </c>
      <c r="F145" s="315">
        <v>0</v>
      </c>
      <c r="G145" s="315"/>
      <c r="H145" s="315"/>
      <c r="I145" s="315"/>
      <c r="J145" s="315"/>
      <c r="K145" s="317"/>
      <c r="L145" s="315"/>
      <c r="M145" s="313">
        <f t="shared" si="17"/>
        <v>0</v>
      </c>
      <c r="N145" s="315">
        <v>0</v>
      </c>
      <c r="O145" s="315">
        <v>0</v>
      </c>
      <c r="P145" s="313">
        <f t="shared" si="19"/>
        <v>0</v>
      </c>
      <c r="Q145" s="312">
        <f t="shared" si="18"/>
        <v>4</v>
      </c>
      <c r="S145" s="310" t="s">
        <v>73</v>
      </c>
      <c r="T145" s="310" t="s">
        <v>9</v>
      </c>
      <c r="U145" s="310" t="s">
        <v>42</v>
      </c>
      <c r="V145" s="309">
        <v>5</v>
      </c>
      <c r="X145" s="319"/>
      <c r="Y145" s="319"/>
      <c r="Z145" s="319"/>
      <c r="AA145" s="318"/>
    </row>
    <row r="146" spans="1:27" ht="18" customHeight="1">
      <c r="A146" s="314" t="s">
        <v>412</v>
      </c>
      <c r="B146" s="315">
        <v>107</v>
      </c>
      <c r="C146" s="315">
        <v>70</v>
      </c>
      <c r="D146" s="313">
        <f t="shared" si="16"/>
        <v>177</v>
      </c>
      <c r="E146" s="315">
        <v>36</v>
      </c>
      <c r="F146" s="315">
        <v>33</v>
      </c>
      <c r="G146" s="315"/>
      <c r="H146" s="315"/>
      <c r="I146" s="315"/>
      <c r="J146" s="315"/>
      <c r="K146" s="317"/>
      <c r="L146" s="315"/>
      <c r="M146" s="313">
        <f t="shared" si="17"/>
        <v>69</v>
      </c>
      <c r="N146" s="315">
        <v>23</v>
      </c>
      <c r="O146" s="315">
        <v>33</v>
      </c>
      <c r="P146" s="313">
        <f t="shared" si="19"/>
        <v>56</v>
      </c>
      <c r="Q146" s="312">
        <f t="shared" si="18"/>
        <v>302</v>
      </c>
      <c r="S146" s="310" t="s">
        <v>73</v>
      </c>
      <c r="T146" s="310" t="s">
        <v>12</v>
      </c>
      <c r="U146" s="310" t="s">
        <v>41</v>
      </c>
      <c r="V146" s="309">
        <v>9</v>
      </c>
      <c r="X146" s="319"/>
      <c r="Y146" s="319"/>
      <c r="Z146" s="319"/>
      <c r="AA146" s="318"/>
    </row>
    <row r="147" spans="1:27" ht="18" customHeight="1">
      <c r="A147" s="314" t="s">
        <v>413</v>
      </c>
      <c r="B147" s="315">
        <v>32</v>
      </c>
      <c r="C147" s="315">
        <v>27</v>
      </c>
      <c r="D147" s="313">
        <f t="shared" si="16"/>
        <v>59</v>
      </c>
      <c r="E147" s="315">
        <v>13</v>
      </c>
      <c r="F147" s="315">
        <v>16</v>
      </c>
      <c r="G147" s="315"/>
      <c r="H147" s="315"/>
      <c r="I147" s="315"/>
      <c r="J147" s="315"/>
      <c r="K147" s="317"/>
      <c r="L147" s="315"/>
      <c r="M147" s="313">
        <f t="shared" si="17"/>
        <v>29</v>
      </c>
      <c r="N147" s="315">
        <v>11</v>
      </c>
      <c r="O147" s="315">
        <v>14</v>
      </c>
      <c r="P147" s="313">
        <f t="shared" si="19"/>
        <v>25</v>
      </c>
      <c r="Q147" s="312">
        <f t="shared" si="18"/>
        <v>113</v>
      </c>
      <c r="S147" s="310" t="s">
        <v>74</v>
      </c>
      <c r="T147" s="310" t="s">
        <v>40</v>
      </c>
      <c r="U147" s="310" t="s">
        <v>41</v>
      </c>
      <c r="V147" s="309">
        <v>23</v>
      </c>
      <c r="X147" s="319"/>
      <c r="Y147" s="319"/>
      <c r="Z147" s="319"/>
      <c r="AA147" s="318"/>
    </row>
    <row r="148" spans="1:27" ht="18" customHeight="1">
      <c r="A148" s="314" t="s">
        <v>414</v>
      </c>
      <c r="B148" s="315">
        <v>36</v>
      </c>
      <c r="C148" s="315">
        <v>35</v>
      </c>
      <c r="D148" s="313">
        <f t="shared" si="16"/>
        <v>71</v>
      </c>
      <c r="E148" s="315">
        <v>23</v>
      </c>
      <c r="F148" s="315">
        <v>10</v>
      </c>
      <c r="G148" s="315"/>
      <c r="H148" s="315"/>
      <c r="I148" s="315"/>
      <c r="J148" s="315"/>
      <c r="K148" s="317"/>
      <c r="L148" s="315"/>
      <c r="M148" s="313">
        <f t="shared" si="17"/>
        <v>33</v>
      </c>
      <c r="N148" s="315">
        <v>5</v>
      </c>
      <c r="O148" s="315">
        <v>6</v>
      </c>
      <c r="P148" s="313">
        <f t="shared" si="19"/>
        <v>11</v>
      </c>
      <c r="Q148" s="312">
        <f t="shared" si="18"/>
        <v>115</v>
      </c>
      <c r="S148" s="310" t="s">
        <v>74</v>
      </c>
      <c r="T148" s="310" t="s">
        <v>40</v>
      </c>
      <c r="U148" s="310" t="s">
        <v>42</v>
      </c>
      <c r="V148" s="309">
        <v>19</v>
      </c>
      <c r="X148" s="319"/>
      <c r="Y148" s="319"/>
      <c r="Z148" s="319"/>
      <c r="AA148" s="318"/>
    </row>
    <row r="149" spans="1:27" ht="18" customHeight="1">
      <c r="A149" s="314" t="s">
        <v>415</v>
      </c>
      <c r="B149" s="315">
        <v>17</v>
      </c>
      <c r="C149" s="315">
        <v>8</v>
      </c>
      <c r="D149" s="313">
        <f t="shared" si="16"/>
        <v>25</v>
      </c>
      <c r="E149" s="315">
        <v>8</v>
      </c>
      <c r="F149" s="315">
        <v>6</v>
      </c>
      <c r="G149" s="315"/>
      <c r="H149" s="315"/>
      <c r="I149" s="315"/>
      <c r="J149" s="315"/>
      <c r="K149" s="317"/>
      <c r="L149" s="315"/>
      <c r="M149" s="313">
        <f t="shared" si="17"/>
        <v>14</v>
      </c>
      <c r="N149" s="315">
        <v>4</v>
      </c>
      <c r="O149" s="315">
        <v>2</v>
      </c>
      <c r="P149" s="313">
        <f t="shared" si="19"/>
        <v>6</v>
      </c>
      <c r="Q149" s="312">
        <f t="shared" si="18"/>
        <v>45</v>
      </c>
      <c r="S149" s="310" t="s">
        <v>74</v>
      </c>
      <c r="T149" s="310" t="s">
        <v>9</v>
      </c>
      <c r="U149" s="310" t="s">
        <v>41</v>
      </c>
      <c r="V149" s="309">
        <v>12</v>
      </c>
      <c r="X149" s="319"/>
      <c r="Y149" s="319"/>
      <c r="Z149" s="319"/>
      <c r="AA149" s="318"/>
    </row>
    <row r="150" spans="1:27" ht="18" customHeight="1">
      <c r="A150" s="314" t="s">
        <v>416</v>
      </c>
      <c r="B150" s="315">
        <v>1650</v>
      </c>
      <c r="C150" s="315">
        <v>1407</v>
      </c>
      <c r="D150" s="313">
        <f t="shared" si="16"/>
        <v>3057</v>
      </c>
      <c r="E150" s="315">
        <v>667</v>
      </c>
      <c r="F150" s="315">
        <v>592</v>
      </c>
      <c r="G150" s="315"/>
      <c r="H150" s="315"/>
      <c r="I150" s="315"/>
      <c r="J150" s="315"/>
      <c r="K150" s="317"/>
      <c r="L150" s="315"/>
      <c r="M150" s="313">
        <f t="shared" si="17"/>
        <v>1259</v>
      </c>
      <c r="N150" s="315">
        <v>400</v>
      </c>
      <c r="O150" s="315">
        <v>396</v>
      </c>
      <c r="P150" s="313">
        <f t="shared" si="19"/>
        <v>796</v>
      </c>
      <c r="Q150" s="312">
        <f t="shared" si="18"/>
        <v>5112</v>
      </c>
      <c r="S150" s="310" t="s">
        <v>74</v>
      </c>
      <c r="T150" s="310" t="s">
        <v>9</v>
      </c>
      <c r="U150" s="310" t="s">
        <v>42</v>
      </c>
      <c r="V150" s="309">
        <v>4</v>
      </c>
      <c r="X150" s="319"/>
      <c r="Y150" s="319"/>
      <c r="Z150" s="319"/>
      <c r="AA150" s="318"/>
    </row>
    <row r="151" spans="1:27" ht="18" customHeight="1">
      <c r="A151" s="314" t="s">
        <v>417</v>
      </c>
      <c r="B151" s="315">
        <v>88</v>
      </c>
      <c r="C151" s="315">
        <v>80</v>
      </c>
      <c r="D151" s="313">
        <f t="shared" si="16"/>
        <v>168</v>
      </c>
      <c r="E151" s="315">
        <v>38</v>
      </c>
      <c r="F151" s="315">
        <v>24</v>
      </c>
      <c r="G151" s="315"/>
      <c r="H151" s="315"/>
      <c r="I151" s="315"/>
      <c r="J151" s="315"/>
      <c r="K151" s="317"/>
      <c r="L151" s="315"/>
      <c r="M151" s="313">
        <f t="shared" si="17"/>
        <v>62</v>
      </c>
      <c r="N151" s="315">
        <v>23</v>
      </c>
      <c r="O151" s="315">
        <v>16</v>
      </c>
      <c r="P151" s="313">
        <f t="shared" si="19"/>
        <v>39</v>
      </c>
      <c r="Q151" s="312">
        <f t="shared" si="18"/>
        <v>269</v>
      </c>
      <c r="S151" s="310" t="s">
        <v>74</v>
      </c>
      <c r="T151" s="310" t="s">
        <v>12</v>
      </c>
      <c r="U151" s="310" t="s">
        <v>41</v>
      </c>
      <c r="V151" s="309">
        <v>5</v>
      </c>
      <c r="X151" s="319"/>
      <c r="Y151" s="319"/>
      <c r="Z151" s="319"/>
      <c r="AA151" s="318"/>
    </row>
    <row r="152" spans="1:27" ht="18" customHeight="1">
      <c r="A152" s="314" t="s">
        <v>418</v>
      </c>
      <c r="B152" s="315">
        <v>42</v>
      </c>
      <c r="C152" s="315">
        <v>37</v>
      </c>
      <c r="D152" s="313">
        <f t="shared" si="16"/>
        <v>79</v>
      </c>
      <c r="E152" s="315">
        <v>17</v>
      </c>
      <c r="F152" s="315">
        <v>19</v>
      </c>
      <c r="G152" s="315"/>
      <c r="H152" s="315"/>
      <c r="I152" s="315"/>
      <c r="J152" s="315"/>
      <c r="K152" s="317"/>
      <c r="L152" s="315"/>
      <c r="M152" s="313">
        <f t="shared" si="17"/>
        <v>36</v>
      </c>
      <c r="N152" s="315">
        <v>11</v>
      </c>
      <c r="O152" s="315">
        <v>14</v>
      </c>
      <c r="P152" s="313">
        <f t="shared" si="19"/>
        <v>25</v>
      </c>
      <c r="Q152" s="312">
        <f t="shared" si="18"/>
        <v>140</v>
      </c>
      <c r="S152" s="310" t="s">
        <v>74</v>
      </c>
      <c r="T152" s="310" t="s">
        <v>12</v>
      </c>
      <c r="U152" s="310" t="s">
        <v>42</v>
      </c>
      <c r="V152" s="309">
        <v>9</v>
      </c>
      <c r="X152" s="319"/>
      <c r="Y152" s="319"/>
      <c r="Z152" s="319"/>
      <c r="AA152" s="318"/>
    </row>
    <row r="153" spans="1:27" ht="18" customHeight="1">
      <c r="A153" s="314" t="s">
        <v>419</v>
      </c>
      <c r="B153" s="315">
        <v>54</v>
      </c>
      <c r="C153" s="315">
        <v>53</v>
      </c>
      <c r="D153" s="313">
        <f t="shared" si="16"/>
        <v>107</v>
      </c>
      <c r="E153" s="315">
        <v>10</v>
      </c>
      <c r="F153" s="315">
        <v>22</v>
      </c>
      <c r="G153" s="315"/>
      <c r="H153" s="315"/>
      <c r="I153" s="315"/>
      <c r="J153" s="315"/>
      <c r="K153" s="317"/>
      <c r="L153" s="315"/>
      <c r="M153" s="313">
        <f t="shared" si="17"/>
        <v>32</v>
      </c>
      <c r="N153" s="315">
        <v>18</v>
      </c>
      <c r="O153" s="315">
        <v>13</v>
      </c>
      <c r="P153" s="313">
        <f t="shared" si="19"/>
        <v>31</v>
      </c>
      <c r="Q153" s="312">
        <f t="shared" si="18"/>
        <v>170</v>
      </c>
      <c r="S153" s="310" t="s">
        <v>196</v>
      </c>
      <c r="T153" s="310" t="s">
        <v>40</v>
      </c>
      <c r="U153" s="310" t="s">
        <v>41</v>
      </c>
      <c r="V153" s="309">
        <v>10</v>
      </c>
      <c r="X153" s="319"/>
      <c r="Y153" s="319"/>
      <c r="Z153" s="319"/>
      <c r="AA153" s="318"/>
    </row>
    <row r="154" spans="1:27" ht="18" customHeight="1">
      <c r="A154" s="314" t="s">
        <v>420</v>
      </c>
      <c r="B154" s="315">
        <v>180</v>
      </c>
      <c r="C154" s="315">
        <v>197</v>
      </c>
      <c r="D154" s="313">
        <f t="shared" si="16"/>
        <v>377</v>
      </c>
      <c r="E154" s="315">
        <v>102</v>
      </c>
      <c r="F154" s="315">
        <v>66</v>
      </c>
      <c r="G154" s="315"/>
      <c r="H154" s="315"/>
      <c r="I154" s="315"/>
      <c r="J154" s="315"/>
      <c r="K154" s="317"/>
      <c r="L154" s="315"/>
      <c r="M154" s="313">
        <f t="shared" si="17"/>
        <v>168</v>
      </c>
      <c r="N154" s="315">
        <v>28</v>
      </c>
      <c r="O154" s="315">
        <v>29</v>
      </c>
      <c r="P154" s="313">
        <f t="shared" si="19"/>
        <v>57</v>
      </c>
      <c r="Q154" s="312">
        <f t="shared" si="18"/>
        <v>602</v>
      </c>
      <c r="S154" s="310" t="s">
        <v>196</v>
      </c>
      <c r="T154" s="310" t="s">
        <v>40</v>
      </c>
      <c r="U154" s="310" t="s">
        <v>42</v>
      </c>
      <c r="V154" s="309">
        <v>6</v>
      </c>
      <c r="X154" s="319"/>
      <c r="Y154" s="319"/>
      <c r="Z154" s="319"/>
      <c r="AA154" s="318"/>
    </row>
    <row r="155" spans="1:27" ht="18" customHeight="1">
      <c r="A155" s="314" t="s">
        <v>421</v>
      </c>
      <c r="B155" s="315">
        <v>6</v>
      </c>
      <c r="C155" s="315">
        <v>8</v>
      </c>
      <c r="D155" s="313">
        <f t="shared" si="16"/>
        <v>14</v>
      </c>
      <c r="E155" s="315">
        <v>5</v>
      </c>
      <c r="F155" s="315">
        <v>11</v>
      </c>
      <c r="G155" s="315"/>
      <c r="H155" s="315"/>
      <c r="I155" s="315"/>
      <c r="J155" s="315"/>
      <c r="K155" s="317"/>
      <c r="L155" s="315"/>
      <c r="M155" s="313">
        <f t="shared" si="17"/>
        <v>16</v>
      </c>
      <c r="N155" s="315">
        <v>1</v>
      </c>
      <c r="O155" s="315"/>
      <c r="P155" s="313">
        <f t="shared" si="19"/>
        <v>1</v>
      </c>
      <c r="Q155" s="312">
        <f t="shared" si="18"/>
        <v>31</v>
      </c>
      <c r="S155" s="310" t="s">
        <v>196</v>
      </c>
      <c r="T155" s="310" t="s">
        <v>9</v>
      </c>
      <c r="U155" s="310" t="s">
        <v>41</v>
      </c>
      <c r="V155" s="309">
        <v>4</v>
      </c>
      <c r="X155" s="319"/>
      <c r="Y155" s="319"/>
      <c r="Z155" s="319"/>
      <c r="AA155" s="318"/>
    </row>
    <row r="156" spans="1:27" ht="18" customHeight="1">
      <c r="A156" s="314" t="s">
        <v>422</v>
      </c>
      <c r="B156" s="315">
        <v>88</v>
      </c>
      <c r="C156" s="315">
        <v>72</v>
      </c>
      <c r="D156" s="313">
        <f t="shared" si="16"/>
        <v>160</v>
      </c>
      <c r="E156" s="315">
        <v>47</v>
      </c>
      <c r="F156" s="315">
        <v>33</v>
      </c>
      <c r="G156" s="315"/>
      <c r="H156" s="315"/>
      <c r="I156" s="315"/>
      <c r="J156" s="315"/>
      <c r="K156" s="317"/>
      <c r="L156" s="315"/>
      <c r="M156" s="313">
        <f t="shared" si="17"/>
        <v>80</v>
      </c>
      <c r="N156" s="315">
        <v>16</v>
      </c>
      <c r="O156" s="315">
        <v>17</v>
      </c>
      <c r="P156" s="313">
        <f t="shared" si="19"/>
        <v>33</v>
      </c>
      <c r="Q156" s="312">
        <f t="shared" si="18"/>
        <v>273</v>
      </c>
      <c r="S156" s="310" t="s">
        <v>196</v>
      </c>
      <c r="T156" s="310" t="s">
        <v>9</v>
      </c>
      <c r="U156" s="310" t="s">
        <v>42</v>
      </c>
      <c r="V156" s="309">
        <v>3</v>
      </c>
      <c r="X156" s="319"/>
      <c r="Y156" s="319"/>
      <c r="Z156" s="319"/>
      <c r="AA156" s="318"/>
    </row>
    <row r="157" spans="1:27" ht="18" customHeight="1">
      <c r="A157" s="314" t="s">
        <v>423</v>
      </c>
      <c r="B157" s="315">
        <v>415</v>
      </c>
      <c r="C157" s="315">
        <v>439</v>
      </c>
      <c r="D157" s="313">
        <f t="shared" si="16"/>
        <v>854</v>
      </c>
      <c r="E157" s="315">
        <v>193</v>
      </c>
      <c r="F157" s="315">
        <v>223</v>
      </c>
      <c r="G157" s="315"/>
      <c r="H157" s="315"/>
      <c r="I157" s="315"/>
      <c r="J157" s="315"/>
      <c r="K157" s="317"/>
      <c r="L157" s="315"/>
      <c r="M157" s="313">
        <f t="shared" si="17"/>
        <v>416</v>
      </c>
      <c r="N157" s="315">
        <v>121</v>
      </c>
      <c r="O157" s="315">
        <v>119</v>
      </c>
      <c r="P157" s="313">
        <f t="shared" si="19"/>
        <v>240</v>
      </c>
      <c r="Q157" s="312">
        <f t="shared" si="18"/>
        <v>1510</v>
      </c>
      <c r="S157" s="310" t="s">
        <v>196</v>
      </c>
      <c r="T157" s="310" t="s">
        <v>12</v>
      </c>
      <c r="U157" s="310" t="s">
        <v>41</v>
      </c>
      <c r="V157" s="309">
        <v>1</v>
      </c>
      <c r="X157" s="319"/>
      <c r="Y157" s="319"/>
      <c r="Z157" s="319"/>
      <c r="AA157" s="318"/>
    </row>
    <row r="158" spans="1:27" ht="18" customHeight="1">
      <c r="A158" s="314" t="s">
        <v>424</v>
      </c>
      <c r="B158" s="315">
        <v>19</v>
      </c>
      <c r="C158" s="315">
        <v>18</v>
      </c>
      <c r="D158" s="313">
        <f t="shared" si="16"/>
        <v>37</v>
      </c>
      <c r="E158" s="315">
        <v>5</v>
      </c>
      <c r="F158" s="315">
        <v>5</v>
      </c>
      <c r="G158" s="315"/>
      <c r="H158" s="315"/>
      <c r="I158" s="315"/>
      <c r="J158" s="315"/>
      <c r="K158" s="317"/>
      <c r="L158" s="315"/>
      <c r="M158" s="313">
        <f t="shared" si="17"/>
        <v>10</v>
      </c>
      <c r="N158" s="315"/>
      <c r="O158" s="315">
        <v>2</v>
      </c>
      <c r="P158" s="313">
        <f t="shared" si="19"/>
        <v>2</v>
      </c>
      <c r="Q158" s="312">
        <f t="shared" si="18"/>
        <v>49</v>
      </c>
      <c r="S158" s="310" t="s">
        <v>196</v>
      </c>
      <c r="T158" s="310" t="s">
        <v>12</v>
      </c>
      <c r="U158" s="310" t="s">
        <v>42</v>
      </c>
      <c r="V158" s="309">
        <v>4</v>
      </c>
      <c r="X158" s="319"/>
      <c r="Y158" s="319"/>
      <c r="Z158" s="319"/>
      <c r="AA158" s="318"/>
    </row>
    <row r="159" spans="1:27" ht="18" customHeight="1">
      <c r="A159" s="314" t="s">
        <v>425</v>
      </c>
      <c r="B159" s="315">
        <v>18</v>
      </c>
      <c r="C159" s="315">
        <v>18</v>
      </c>
      <c r="D159" s="313">
        <f t="shared" si="16"/>
        <v>36</v>
      </c>
      <c r="E159" s="315">
        <v>4</v>
      </c>
      <c r="F159" s="315">
        <v>5</v>
      </c>
      <c r="G159" s="315"/>
      <c r="H159" s="315"/>
      <c r="I159" s="315"/>
      <c r="J159" s="315"/>
      <c r="K159" s="317"/>
      <c r="L159" s="315"/>
      <c r="M159" s="313">
        <f t="shared" si="17"/>
        <v>9</v>
      </c>
      <c r="N159" s="315">
        <v>1</v>
      </c>
      <c r="O159" s="315">
        <v>1</v>
      </c>
      <c r="P159" s="313">
        <f t="shared" si="19"/>
        <v>2</v>
      </c>
      <c r="Q159" s="312">
        <f t="shared" si="18"/>
        <v>47</v>
      </c>
      <c r="S159" s="310" t="s">
        <v>75</v>
      </c>
      <c r="T159" s="310" t="s">
        <v>40</v>
      </c>
      <c r="U159" s="310" t="s">
        <v>41</v>
      </c>
      <c r="V159" s="309">
        <v>19</v>
      </c>
      <c r="X159" s="319"/>
      <c r="Y159" s="319"/>
      <c r="Z159" s="319"/>
      <c r="AA159" s="318"/>
    </row>
    <row r="160" spans="1:27" ht="18" customHeight="1">
      <c r="A160" s="314" t="s">
        <v>426</v>
      </c>
      <c r="B160" s="315">
        <v>16</v>
      </c>
      <c r="C160" s="315">
        <v>12</v>
      </c>
      <c r="D160" s="313">
        <f t="shared" si="16"/>
        <v>28</v>
      </c>
      <c r="E160" s="313">
        <v>5</v>
      </c>
      <c r="F160" s="315">
        <v>3</v>
      </c>
      <c r="G160" s="315"/>
      <c r="H160" s="315"/>
      <c r="I160" s="315"/>
      <c r="J160" s="315"/>
      <c r="K160" s="317"/>
      <c r="L160" s="315"/>
      <c r="M160" s="313">
        <f t="shared" si="17"/>
        <v>8</v>
      </c>
      <c r="N160" s="315">
        <v>1</v>
      </c>
      <c r="O160" s="315">
        <v>2</v>
      </c>
      <c r="P160" s="313">
        <f t="shared" si="19"/>
        <v>3</v>
      </c>
      <c r="Q160" s="312">
        <f t="shared" si="18"/>
        <v>39</v>
      </c>
      <c r="S160" s="310" t="s">
        <v>75</v>
      </c>
      <c r="T160" s="310" t="s">
        <v>40</v>
      </c>
      <c r="U160" s="310" t="s">
        <v>42</v>
      </c>
      <c r="V160" s="309">
        <v>26</v>
      </c>
      <c r="X160" s="319"/>
      <c r="Y160" s="319"/>
      <c r="Z160" s="319"/>
      <c r="AA160" s="318"/>
    </row>
    <row r="161" spans="1:27" ht="18" customHeight="1">
      <c r="A161" s="314" t="s">
        <v>427</v>
      </c>
      <c r="B161" s="315">
        <v>15</v>
      </c>
      <c r="C161" s="315">
        <v>8</v>
      </c>
      <c r="D161" s="313">
        <f t="shared" si="16"/>
        <v>23</v>
      </c>
      <c r="E161" s="315">
        <v>2</v>
      </c>
      <c r="F161" s="315">
        <v>4</v>
      </c>
      <c r="G161" s="315"/>
      <c r="H161" s="315"/>
      <c r="I161" s="315"/>
      <c r="J161" s="315"/>
      <c r="K161" s="317"/>
      <c r="L161" s="315"/>
      <c r="M161" s="313">
        <f t="shared" si="17"/>
        <v>6</v>
      </c>
      <c r="N161" s="315">
        <v>4</v>
      </c>
      <c r="O161" s="315">
        <v>1</v>
      </c>
      <c r="P161" s="313">
        <f t="shared" si="19"/>
        <v>5</v>
      </c>
      <c r="Q161" s="312">
        <f t="shared" si="18"/>
        <v>34</v>
      </c>
      <c r="S161" s="310" t="s">
        <v>75</v>
      </c>
      <c r="T161" s="310" t="s">
        <v>9</v>
      </c>
      <c r="U161" s="310" t="s">
        <v>41</v>
      </c>
      <c r="V161" s="309">
        <v>9</v>
      </c>
      <c r="X161" s="319"/>
      <c r="Y161" s="319"/>
      <c r="Z161" s="319"/>
      <c r="AA161" s="318"/>
    </row>
    <row r="162" spans="1:27" ht="18" customHeight="1">
      <c r="A162" s="314" t="s">
        <v>428</v>
      </c>
      <c r="B162" s="315">
        <v>18</v>
      </c>
      <c r="C162" s="315">
        <v>10</v>
      </c>
      <c r="D162" s="313">
        <f t="shared" si="16"/>
        <v>28</v>
      </c>
      <c r="E162" s="315">
        <v>2</v>
      </c>
      <c r="F162" s="315">
        <v>7</v>
      </c>
      <c r="G162" s="315"/>
      <c r="H162" s="315"/>
      <c r="I162" s="315"/>
      <c r="J162" s="315"/>
      <c r="K162" s="317"/>
      <c r="L162" s="315"/>
      <c r="M162" s="313">
        <f t="shared" si="17"/>
        <v>9</v>
      </c>
      <c r="N162" s="315"/>
      <c r="O162" s="315">
        <v>2</v>
      </c>
      <c r="P162" s="313">
        <f t="shared" si="19"/>
        <v>2</v>
      </c>
      <c r="Q162" s="312">
        <f t="shared" si="18"/>
        <v>39</v>
      </c>
      <c r="S162" s="310" t="s">
        <v>75</v>
      </c>
      <c r="T162" s="310" t="s">
        <v>9</v>
      </c>
      <c r="U162" s="310" t="s">
        <v>42</v>
      </c>
      <c r="V162" s="309">
        <v>9</v>
      </c>
      <c r="X162" s="319"/>
      <c r="Y162" s="319"/>
      <c r="Z162" s="319"/>
      <c r="AA162" s="318"/>
    </row>
    <row r="163" spans="1:27" ht="18" customHeight="1" thickBot="1">
      <c r="A163" s="314" t="s">
        <v>429</v>
      </c>
      <c r="B163" s="320">
        <v>151</v>
      </c>
      <c r="C163" s="320">
        <v>114</v>
      </c>
      <c r="D163" s="313">
        <f t="shared" si="16"/>
        <v>265</v>
      </c>
      <c r="E163" s="320">
        <v>57</v>
      </c>
      <c r="F163" s="320">
        <v>29</v>
      </c>
      <c r="G163" s="320"/>
      <c r="H163" s="320"/>
      <c r="I163" s="320"/>
      <c r="J163" s="320"/>
      <c r="K163" s="321"/>
      <c r="L163" s="320"/>
      <c r="M163" s="313">
        <f t="shared" si="17"/>
        <v>86</v>
      </c>
      <c r="N163" s="320">
        <v>30</v>
      </c>
      <c r="O163" s="320">
        <v>22</v>
      </c>
      <c r="P163" s="313">
        <f t="shared" si="19"/>
        <v>52</v>
      </c>
      <c r="Q163" s="312">
        <f t="shared" si="18"/>
        <v>403</v>
      </c>
      <c r="S163" s="310" t="s">
        <v>75</v>
      </c>
      <c r="T163" s="310" t="s">
        <v>12</v>
      </c>
      <c r="U163" s="310" t="s">
        <v>41</v>
      </c>
      <c r="V163" s="309">
        <v>1</v>
      </c>
      <c r="X163" s="319"/>
      <c r="Y163" s="319"/>
      <c r="Z163" s="319"/>
      <c r="AA163" s="318"/>
    </row>
    <row r="164" spans="1:27" ht="18" customHeight="1">
      <c r="A164" s="314" t="s">
        <v>430</v>
      </c>
      <c r="B164" s="315">
        <v>682</v>
      </c>
      <c r="C164" s="315">
        <v>592</v>
      </c>
      <c r="D164" s="313">
        <f t="shared" si="16"/>
        <v>1274</v>
      </c>
      <c r="E164" s="315">
        <v>379</v>
      </c>
      <c r="F164" s="315">
        <v>297</v>
      </c>
      <c r="G164" s="315"/>
      <c r="H164" s="315"/>
      <c r="I164" s="315"/>
      <c r="J164" s="315"/>
      <c r="K164" s="317"/>
      <c r="L164" s="315"/>
      <c r="M164" s="313">
        <f t="shared" si="17"/>
        <v>676</v>
      </c>
      <c r="N164" s="315">
        <v>150</v>
      </c>
      <c r="O164" s="315">
        <v>154</v>
      </c>
      <c r="P164" s="313">
        <f t="shared" si="19"/>
        <v>304</v>
      </c>
      <c r="Q164" s="312">
        <f t="shared" si="18"/>
        <v>2254</v>
      </c>
      <c r="S164" s="310" t="s">
        <v>75</v>
      </c>
      <c r="T164" s="310" t="s">
        <v>12</v>
      </c>
      <c r="U164" s="310" t="s">
        <v>42</v>
      </c>
      <c r="V164" s="309">
        <v>5</v>
      </c>
      <c r="X164" s="319"/>
      <c r="Y164" s="319"/>
      <c r="Z164" s="319"/>
      <c r="AA164" s="318"/>
    </row>
    <row r="165" spans="1:27" ht="18" customHeight="1">
      <c r="A165" s="314" t="s">
        <v>431</v>
      </c>
      <c r="B165" s="315">
        <v>31</v>
      </c>
      <c r="C165" s="315">
        <v>25</v>
      </c>
      <c r="D165" s="313">
        <f t="shared" si="16"/>
        <v>56</v>
      </c>
      <c r="E165" s="315">
        <v>14</v>
      </c>
      <c r="F165" s="315">
        <v>10</v>
      </c>
      <c r="G165" s="315"/>
      <c r="H165" s="315"/>
      <c r="I165" s="315"/>
      <c r="J165" s="315"/>
      <c r="K165" s="317"/>
      <c r="L165" s="315"/>
      <c r="M165" s="313">
        <f t="shared" si="17"/>
        <v>24</v>
      </c>
      <c r="N165" s="315">
        <v>6</v>
      </c>
      <c r="O165" s="315">
        <v>9</v>
      </c>
      <c r="P165" s="313">
        <f t="shared" si="19"/>
        <v>15</v>
      </c>
      <c r="Q165" s="312">
        <f t="shared" si="18"/>
        <v>95</v>
      </c>
      <c r="S165" s="310" t="s">
        <v>76</v>
      </c>
      <c r="T165" s="310" t="s">
        <v>40</v>
      </c>
      <c r="U165" s="310" t="s">
        <v>41</v>
      </c>
      <c r="V165" s="309">
        <v>46</v>
      </c>
      <c r="X165" s="319"/>
      <c r="Y165" s="319"/>
      <c r="Z165" s="319"/>
      <c r="AA165" s="318"/>
    </row>
    <row r="166" spans="1:27" ht="18" customHeight="1">
      <c r="A166" s="314" t="s">
        <v>432</v>
      </c>
      <c r="B166" s="315">
        <v>6</v>
      </c>
      <c r="C166" s="315">
        <v>5</v>
      </c>
      <c r="D166" s="313">
        <f t="shared" si="16"/>
        <v>11</v>
      </c>
      <c r="E166" s="315">
        <v>3</v>
      </c>
      <c r="F166" s="315">
        <v>1</v>
      </c>
      <c r="G166" s="315"/>
      <c r="H166" s="315"/>
      <c r="I166" s="315"/>
      <c r="J166" s="315"/>
      <c r="K166" s="317"/>
      <c r="L166" s="315"/>
      <c r="M166" s="313">
        <f t="shared" si="17"/>
        <v>4</v>
      </c>
      <c r="N166" s="315"/>
      <c r="O166" s="315">
        <v>2</v>
      </c>
      <c r="P166" s="313">
        <f t="shared" si="19"/>
        <v>2</v>
      </c>
      <c r="Q166" s="312">
        <f t="shared" si="18"/>
        <v>17</v>
      </c>
      <c r="S166" s="310" t="s">
        <v>76</v>
      </c>
      <c r="T166" s="310" t="s">
        <v>40</v>
      </c>
      <c r="U166" s="310" t="s">
        <v>42</v>
      </c>
      <c r="V166" s="309">
        <v>33</v>
      </c>
      <c r="X166" s="319"/>
      <c r="Y166" s="319"/>
      <c r="Z166" s="319"/>
      <c r="AA166" s="318"/>
    </row>
    <row r="167" spans="1:27" ht="18" customHeight="1">
      <c r="A167" s="314" t="s">
        <v>433</v>
      </c>
      <c r="B167" s="315">
        <v>41</v>
      </c>
      <c r="C167" s="315">
        <v>40</v>
      </c>
      <c r="D167" s="313">
        <f t="shared" si="16"/>
        <v>81</v>
      </c>
      <c r="E167" s="315">
        <v>17</v>
      </c>
      <c r="F167" s="315">
        <v>22</v>
      </c>
      <c r="G167" s="315"/>
      <c r="H167" s="315"/>
      <c r="I167" s="315"/>
      <c r="J167" s="315"/>
      <c r="K167" s="317"/>
      <c r="L167" s="315"/>
      <c r="M167" s="313">
        <f t="shared" si="17"/>
        <v>39</v>
      </c>
      <c r="N167" s="315">
        <v>8</v>
      </c>
      <c r="O167" s="315">
        <v>14</v>
      </c>
      <c r="P167" s="313">
        <f t="shared" si="19"/>
        <v>22</v>
      </c>
      <c r="Q167" s="312">
        <f t="shared" si="18"/>
        <v>142</v>
      </c>
      <c r="S167" s="310" t="s">
        <v>76</v>
      </c>
      <c r="T167" s="310" t="s">
        <v>9</v>
      </c>
      <c r="U167" s="310" t="s">
        <v>41</v>
      </c>
      <c r="V167" s="309">
        <v>20</v>
      </c>
      <c r="X167" s="319"/>
      <c r="Y167" s="319"/>
      <c r="Z167" s="319"/>
      <c r="AA167" s="318"/>
    </row>
    <row r="168" spans="1:27" ht="18" customHeight="1">
      <c r="A168" s="314" t="s">
        <v>434</v>
      </c>
      <c r="B168" s="315">
        <v>22</v>
      </c>
      <c r="C168" s="315">
        <v>25</v>
      </c>
      <c r="D168" s="313">
        <f aca="true" t="shared" si="20" ref="D168:D186">SUM(B168:C168)</f>
        <v>47</v>
      </c>
      <c r="E168" s="315">
        <v>22</v>
      </c>
      <c r="F168" s="315">
        <v>10</v>
      </c>
      <c r="G168" s="315"/>
      <c r="H168" s="315"/>
      <c r="I168" s="315"/>
      <c r="J168" s="315"/>
      <c r="K168" s="317"/>
      <c r="L168" s="315"/>
      <c r="M168" s="313">
        <f aca="true" t="shared" si="21" ref="M168:M186">SUM(E168:L168)</f>
        <v>32</v>
      </c>
      <c r="N168" s="315">
        <v>4</v>
      </c>
      <c r="O168" s="315">
        <v>10</v>
      </c>
      <c r="P168" s="313">
        <f t="shared" si="19"/>
        <v>14</v>
      </c>
      <c r="Q168" s="312">
        <f aca="true" t="shared" si="22" ref="Q168:Q186">D168+M168+P168</f>
        <v>93</v>
      </c>
      <c r="S168" s="310" t="s">
        <v>76</v>
      </c>
      <c r="T168" s="310" t="s">
        <v>9</v>
      </c>
      <c r="U168" s="310" t="s">
        <v>42</v>
      </c>
      <c r="V168" s="309">
        <v>18</v>
      </c>
      <c r="X168" s="319"/>
      <c r="Y168" s="319"/>
      <c r="Z168" s="319"/>
      <c r="AA168" s="318"/>
    </row>
    <row r="169" spans="1:27" ht="18" customHeight="1">
      <c r="A169" s="314" t="s">
        <v>435</v>
      </c>
      <c r="B169" s="315">
        <v>6</v>
      </c>
      <c r="C169" s="315">
        <v>4</v>
      </c>
      <c r="D169" s="313">
        <f t="shared" si="20"/>
        <v>10</v>
      </c>
      <c r="E169" s="315">
        <v>2</v>
      </c>
      <c r="F169" s="315">
        <v>2</v>
      </c>
      <c r="G169" s="315"/>
      <c r="H169" s="315"/>
      <c r="I169" s="315"/>
      <c r="J169" s="315"/>
      <c r="K169" s="317"/>
      <c r="L169" s="315"/>
      <c r="M169" s="313">
        <f t="shared" si="21"/>
        <v>4</v>
      </c>
      <c r="N169" s="315">
        <v>1</v>
      </c>
      <c r="O169" s="315">
        <v>2</v>
      </c>
      <c r="P169" s="313">
        <f aca="true" t="shared" si="23" ref="P169:P186">SUM(N169:O169)</f>
        <v>3</v>
      </c>
      <c r="Q169" s="312">
        <f t="shared" si="22"/>
        <v>17</v>
      </c>
      <c r="S169" s="310" t="s">
        <v>76</v>
      </c>
      <c r="T169" s="310" t="s">
        <v>12</v>
      </c>
      <c r="U169" s="310" t="s">
        <v>41</v>
      </c>
      <c r="V169" s="309">
        <v>11</v>
      </c>
      <c r="X169" s="319"/>
      <c r="Y169" s="319"/>
      <c r="Z169" s="319"/>
      <c r="AA169" s="318"/>
    </row>
    <row r="170" spans="1:27" ht="18" customHeight="1">
      <c r="A170" s="314" t="s">
        <v>436</v>
      </c>
      <c r="B170" s="315">
        <v>127</v>
      </c>
      <c r="C170" s="315">
        <v>92</v>
      </c>
      <c r="D170" s="313">
        <f t="shared" si="20"/>
        <v>219</v>
      </c>
      <c r="E170" s="315">
        <v>50</v>
      </c>
      <c r="F170" s="315">
        <v>35</v>
      </c>
      <c r="G170" s="315"/>
      <c r="H170" s="315"/>
      <c r="I170" s="315"/>
      <c r="J170" s="315"/>
      <c r="K170" s="317"/>
      <c r="L170" s="315"/>
      <c r="M170" s="313">
        <f t="shared" si="21"/>
        <v>85</v>
      </c>
      <c r="N170" s="315">
        <v>23</v>
      </c>
      <c r="O170" s="315">
        <v>24</v>
      </c>
      <c r="P170" s="313">
        <f t="shared" si="23"/>
        <v>47</v>
      </c>
      <c r="Q170" s="312">
        <f t="shared" si="22"/>
        <v>351</v>
      </c>
      <c r="S170" s="310" t="s">
        <v>76</v>
      </c>
      <c r="T170" s="310" t="s">
        <v>12</v>
      </c>
      <c r="U170" s="310" t="s">
        <v>42</v>
      </c>
      <c r="V170" s="309">
        <v>11</v>
      </c>
      <c r="X170" s="319"/>
      <c r="Y170" s="319"/>
      <c r="Z170" s="319"/>
      <c r="AA170" s="318"/>
    </row>
    <row r="171" spans="1:27" ht="18" customHeight="1">
      <c r="A171" s="314" t="s">
        <v>437</v>
      </c>
      <c r="B171" s="315">
        <v>11</v>
      </c>
      <c r="C171" s="315">
        <v>8</v>
      </c>
      <c r="D171" s="313">
        <f t="shared" si="20"/>
        <v>19</v>
      </c>
      <c r="E171" s="315">
        <v>9</v>
      </c>
      <c r="F171" s="315">
        <v>8</v>
      </c>
      <c r="G171" s="315"/>
      <c r="H171" s="315"/>
      <c r="I171" s="315"/>
      <c r="J171" s="315"/>
      <c r="K171" s="317"/>
      <c r="L171" s="315"/>
      <c r="M171" s="313">
        <f t="shared" si="21"/>
        <v>17</v>
      </c>
      <c r="N171" s="315">
        <v>4</v>
      </c>
      <c r="O171" s="315">
        <v>1</v>
      </c>
      <c r="P171" s="313">
        <f t="shared" si="23"/>
        <v>5</v>
      </c>
      <c r="Q171" s="312">
        <f t="shared" si="22"/>
        <v>41</v>
      </c>
      <c r="S171" s="310" t="s">
        <v>77</v>
      </c>
      <c r="T171" s="310" t="s">
        <v>40</v>
      </c>
      <c r="U171" s="310" t="s">
        <v>41</v>
      </c>
      <c r="V171" s="309">
        <v>83</v>
      </c>
      <c r="X171" s="319"/>
      <c r="Y171" s="319"/>
      <c r="Z171" s="319"/>
      <c r="AA171" s="318"/>
    </row>
    <row r="172" spans="1:27" ht="18" customHeight="1">
      <c r="A172" s="314" t="s">
        <v>438</v>
      </c>
      <c r="B172" s="315">
        <v>12</v>
      </c>
      <c r="C172" s="315">
        <v>9</v>
      </c>
      <c r="D172" s="313">
        <f t="shared" si="20"/>
        <v>21</v>
      </c>
      <c r="E172" s="315">
        <v>8</v>
      </c>
      <c r="F172" s="315">
        <v>3</v>
      </c>
      <c r="G172" s="315"/>
      <c r="H172" s="315"/>
      <c r="I172" s="315"/>
      <c r="J172" s="315"/>
      <c r="K172" s="317"/>
      <c r="L172" s="315"/>
      <c r="M172" s="313">
        <f t="shared" si="21"/>
        <v>11</v>
      </c>
      <c r="N172" s="315">
        <v>3</v>
      </c>
      <c r="O172" s="315">
        <v>1</v>
      </c>
      <c r="P172" s="313">
        <f t="shared" si="23"/>
        <v>4</v>
      </c>
      <c r="Q172" s="312">
        <f t="shared" si="22"/>
        <v>36</v>
      </c>
      <c r="S172" s="310" t="s">
        <v>77</v>
      </c>
      <c r="T172" s="310" t="s">
        <v>40</v>
      </c>
      <c r="U172" s="310" t="s">
        <v>42</v>
      </c>
      <c r="V172" s="309">
        <v>45</v>
      </c>
      <c r="X172" s="319"/>
      <c r="Y172" s="319"/>
      <c r="Z172" s="319"/>
      <c r="AA172" s="318"/>
    </row>
    <row r="173" spans="1:27" ht="18" customHeight="1">
      <c r="A173" s="314" t="s">
        <v>439</v>
      </c>
      <c r="B173" s="315">
        <v>77</v>
      </c>
      <c r="C173" s="315">
        <v>84</v>
      </c>
      <c r="D173" s="313">
        <f t="shared" si="20"/>
        <v>161</v>
      </c>
      <c r="E173" s="315">
        <v>59</v>
      </c>
      <c r="F173" s="315">
        <v>33</v>
      </c>
      <c r="G173" s="315"/>
      <c r="H173" s="315"/>
      <c r="I173" s="315"/>
      <c r="J173" s="315"/>
      <c r="K173" s="317"/>
      <c r="L173" s="315"/>
      <c r="M173" s="313">
        <f t="shared" si="21"/>
        <v>92</v>
      </c>
      <c r="N173" s="315">
        <v>14</v>
      </c>
      <c r="O173" s="315">
        <v>25</v>
      </c>
      <c r="P173" s="313">
        <f t="shared" si="23"/>
        <v>39</v>
      </c>
      <c r="Q173" s="312">
        <f t="shared" si="22"/>
        <v>292</v>
      </c>
      <c r="S173" s="310" t="s">
        <v>77</v>
      </c>
      <c r="T173" s="310" t="s">
        <v>9</v>
      </c>
      <c r="U173" s="310" t="s">
        <v>41</v>
      </c>
      <c r="V173" s="309">
        <v>31</v>
      </c>
      <c r="X173" s="319"/>
      <c r="Y173" s="319"/>
      <c r="Z173" s="319"/>
      <c r="AA173" s="318"/>
    </row>
    <row r="174" spans="1:27" ht="18" customHeight="1">
      <c r="A174" s="314" t="s">
        <v>440</v>
      </c>
      <c r="B174" s="315">
        <v>57</v>
      </c>
      <c r="C174" s="315">
        <v>46</v>
      </c>
      <c r="D174" s="313">
        <f t="shared" si="20"/>
        <v>103</v>
      </c>
      <c r="E174" s="315">
        <v>22</v>
      </c>
      <c r="F174" s="315">
        <v>16</v>
      </c>
      <c r="G174" s="315"/>
      <c r="H174" s="315"/>
      <c r="I174" s="315"/>
      <c r="J174" s="315"/>
      <c r="K174" s="317"/>
      <c r="L174" s="315"/>
      <c r="M174" s="313">
        <f t="shared" si="21"/>
        <v>38</v>
      </c>
      <c r="N174" s="315">
        <v>7</v>
      </c>
      <c r="O174" s="315">
        <v>4</v>
      </c>
      <c r="P174" s="313">
        <f t="shared" si="23"/>
        <v>11</v>
      </c>
      <c r="Q174" s="312">
        <f t="shared" si="22"/>
        <v>152</v>
      </c>
      <c r="S174" s="310" t="s">
        <v>77</v>
      </c>
      <c r="T174" s="310" t="s">
        <v>9</v>
      </c>
      <c r="U174" s="310" t="s">
        <v>42</v>
      </c>
      <c r="V174" s="309">
        <v>18</v>
      </c>
      <c r="X174" s="319"/>
      <c r="Y174" s="319"/>
      <c r="Z174" s="319"/>
      <c r="AA174" s="318"/>
    </row>
    <row r="175" spans="1:22" ht="18" customHeight="1">
      <c r="A175" s="314" t="s">
        <v>441</v>
      </c>
      <c r="B175" s="315">
        <v>83</v>
      </c>
      <c r="C175" s="315">
        <v>79</v>
      </c>
      <c r="D175" s="313">
        <f t="shared" si="20"/>
        <v>162</v>
      </c>
      <c r="E175" s="315">
        <v>44</v>
      </c>
      <c r="F175" s="315">
        <v>36</v>
      </c>
      <c r="G175" s="315"/>
      <c r="H175" s="315"/>
      <c r="I175" s="315"/>
      <c r="J175" s="315"/>
      <c r="K175" s="317"/>
      <c r="L175" s="315"/>
      <c r="M175" s="313">
        <f t="shared" si="21"/>
        <v>80</v>
      </c>
      <c r="N175" s="315">
        <v>12</v>
      </c>
      <c r="O175" s="315">
        <v>13</v>
      </c>
      <c r="P175" s="313">
        <f t="shared" si="23"/>
        <v>25</v>
      </c>
      <c r="Q175" s="312">
        <f t="shared" si="22"/>
        <v>267</v>
      </c>
      <c r="S175" s="310" t="s">
        <v>77</v>
      </c>
      <c r="T175" s="310" t="s">
        <v>12</v>
      </c>
      <c r="U175" s="310" t="s">
        <v>41</v>
      </c>
      <c r="V175" s="309">
        <v>13</v>
      </c>
    </row>
    <row r="176" spans="1:22" ht="18" customHeight="1">
      <c r="A176" s="314" t="s">
        <v>442</v>
      </c>
      <c r="B176" s="315">
        <v>11</v>
      </c>
      <c r="C176" s="315">
        <v>10</v>
      </c>
      <c r="D176" s="313">
        <f t="shared" si="20"/>
        <v>21</v>
      </c>
      <c r="E176" s="315">
        <v>5</v>
      </c>
      <c r="F176" s="315">
        <v>5</v>
      </c>
      <c r="G176" s="315"/>
      <c r="H176" s="315"/>
      <c r="I176" s="315"/>
      <c r="J176" s="315"/>
      <c r="K176" s="317"/>
      <c r="L176" s="315"/>
      <c r="M176" s="313">
        <f t="shared" si="21"/>
        <v>10</v>
      </c>
      <c r="N176" s="315">
        <v>2</v>
      </c>
      <c r="O176" s="315">
        <v>3</v>
      </c>
      <c r="P176" s="313">
        <f t="shared" si="23"/>
        <v>5</v>
      </c>
      <c r="Q176" s="312">
        <f t="shared" si="22"/>
        <v>36</v>
      </c>
      <c r="S176" s="310" t="s">
        <v>77</v>
      </c>
      <c r="T176" s="310" t="s">
        <v>12</v>
      </c>
      <c r="U176" s="310" t="s">
        <v>42</v>
      </c>
      <c r="V176" s="309">
        <v>8</v>
      </c>
    </row>
    <row r="177" spans="1:22" ht="18" customHeight="1">
      <c r="A177" s="314" t="s">
        <v>443</v>
      </c>
      <c r="B177" s="315">
        <v>30</v>
      </c>
      <c r="C177" s="315">
        <v>18</v>
      </c>
      <c r="D177" s="313">
        <f t="shared" si="20"/>
        <v>48</v>
      </c>
      <c r="E177" s="315">
        <v>16</v>
      </c>
      <c r="F177" s="315">
        <v>11</v>
      </c>
      <c r="G177" s="315"/>
      <c r="H177" s="315"/>
      <c r="I177" s="315"/>
      <c r="J177" s="315"/>
      <c r="K177" s="317"/>
      <c r="L177" s="315"/>
      <c r="M177" s="313">
        <f t="shared" si="21"/>
        <v>27</v>
      </c>
      <c r="N177" s="315">
        <v>4</v>
      </c>
      <c r="O177" s="315">
        <v>8</v>
      </c>
      <c r="P177" s="313">
        <f t="shared" si="23"/>
        <v>12</v>
      </c>
      <c r="Q177" s="312">
        <f t="shared" si="22"/>
        <v>87</v>
      </c>
      <c r="S177" s="310" t="s">
        <v>78</v>
      </c>
      <c r="T177" s="310" t="s">
        <v>40</v>
      </c>
      <c r="U177" s="310" t="s">
        <v>41</v>
      </c>
      <c r="V177" s="309">
        <v>46</v>
      </c>
    </row>
    <row r="178" spans="1:22" ht="18" customHeight="1">
      <c r="A178" s="314" t="s">
        <v>444</v>
      </c>
      <c r="B178" s="315">
        <v>17</v>
      </c>
      <c r="C178" s="315">
        <v>7</v>
      </c>
      <c r="D178" s="313">
        <f t="shared" si="20"/>
        <v>24</v>
      </c>
      <c r="E178" s="315">
        <v>10</v>
      </c>
      <c r="F178" s="315">
        <v>7</v>
      </c>
      <c r="G178" s="315"/>
      <c r="H178" s="315"/>
      <c r="I178" s="315"/>
      <c r="J178" s="315"/>
      <c r="K178" s="317"/>
      <c r="L178" s="315"/>
      <c r="M178" s="313">
        <f t="shared" si="21"/>
        <v>17</v>
      </c>
      <c r="N178" s="315">
        <v>3</v>
      </c>
      <c r="O178" s="315">
        <v>5</v>
      </c>
      <c r="P178" s="313">
        <f t="shared" si="23"/>
        <v>8</v>
      </c>
      <c r="Q178" s="312">
        <f t="shared" si="22"/>
        <v>49</v>
      </c>
      <c r="S178" s="310" t="s">
        <v>78</v>
      </c>
      <c r="T178" s="310" t="s">
        <v>40</v>
      </c>
      <c r="U178" s="310" t="s">
        <v>42</v>
      </c>
      <c r="V178" s="309">
        <v>33</v>
      </c>
    </row>
    <row r="179" spans="1:22" ht="18" customHeight="1">
      <c r="A179" s="314" t="s">
        <v>445</v>
      </c>
      <c r="B179" s="315">
        <v>156</v>
      </c>
      <c r="C179" s="315">
        <v>150</v>
      </c>
      <c r="D179" s="313">
        <f t="shared" si="20"/>
        <v>306</v>
      </c>
      <c r="E179" s="315">
        <v>60</v>
      </c>
      <c r="F179" s="315">
        <v>56</v>
      </c>
      <c r="G179" s="315"/>
      <c r="H179" s="315"/>
      <c r="I179" s="315"/>
      <c r="J179" s="315"/>
      <c r="K179" s="317"/>
      <c r="L179" s="315"/>
      <c r="M179" s="313">
        <f t="shared" si="21"/>
        <v>116</v>
      </c>
      <c r="N179" s="315">
        <v>28</v>
      </c>
      <c r="O179" s="315">
        <v>30</v>
      </c>
      <c r="P179" s="313">
        <f t="shared" si="23"/>
        <v>58</v>
      </c>
      <c r="Q179" s="312">
        <f t="shared" si="22"/>
        <v>480</v>
      </c>
      <c r="S179" s="310" t="s">
        <v>78</v>
      </c>
      <c r="T179" s="310" t="s">
        <v>9</v>
      </c>
      <c r="U179" s="310" t="s">
        <v>41</v>
      </c>
      <c r="V179" s="309">
        <v>23</v>
      </c>
    </row>
    <row r="180" spans="1:22" ht="18" customHeight="1">
      <c r="A180" s="314" t="s">
        <v>446</v>
      </c>
      <c r="B180" s="315">
        <v>22</v>
      </c>
      <c r="C180" s="315">
        <v>15</v>
      </c>
      <c r="D180" s="313">
        <f t="shared" si="20"/>
        <v>37</v>
      </c>
      <c r="E180" s="315">
        <v>10</v>
      </c>
      <c r="F180" s="315">
        <v>11</v>
      </c>
      <c r="G180" s="315"/>
      <c r="H180" s="315"/>
      <c r="I180" s="315"/>
      <c r="J180" s="315"/>
      <c r="K180" s="317"/>
      <c r="L180" s="315"/>
      <c r="M180" s="313">
        <f t="shared" si="21"/>
        <v>21</v>
      </c>
      <c r="N180" s="315">
        <v>2</v>
      </c>
      <c r="O180" s="315">
        <v>4</v>
      </c>
      <c r="P180" s="313">
        <f t="shared" si="23"/>
        <v>6</v>
      </c>
      <c r="Q180" s="312">
        <f t="shared" si="22"/>
        <v>64</v>
      </c>
      <c r="S180" s="310" t="s">
        <v>78</v>
      </c>
      <c r="T180" s="310" t="s">
        <v>9</v>
      </c>
      <c r="U180" s="310" t="s">
        <v>42</v>
      </c>
      <c r="V180" s="309">
        <v>16</v>
      </c>
    </row>
    <row r="181" spans="1:22" ht="18" customHeight="1">
      <c r="A181" s="314" t="s">
        <v>447</v>
      </c>
      <c r="B181" s="315">
        <v>113</v>
      </c>
      <c r="C181" s="315">
        <v>117</v>
      </c>
      <c r="D181" s="313">
        <f t="shared" si="20"/>
        <v>230</v>
      </c>
      <c r="E181" s="315">
        <v>49</v>
      </c>
      <c r="F181" s="315">
        <v>44</v>
      </c>
      <c r="G181" s="315"/>
      <c r="H181" s="315"/>
      <c r="I181" s="315"/>
      <c r="J181" s="315"/>
      <c r="K181" s="317"/>
      <c r="L181" s="315"/>
      <c r="M181" s="313">
        <f t="shared" si="21"/>
        <v>93</v>
      </c>
      <c r="N181" s="315">
        <v>24</v>
      </c>
      <c r="O181" s="315">
        <v>27</v>
      </c>
      <c r="P181" s="313">
        <f t="shared" si="23"/>
        <v>51</v>
      </c>
      <c r="Q181" s="312">
        <f t="shared" si="22"/>
        <v>374</v>
      </c>
      <c r="S181" s="310" t="s">
        <v>78</v>
      </c>
      <c r="T181" s="310" t="s">
        <v>12</v>
      </c>
      <c r="U181" s="310" t="s">
        <v>41</v>
      </c>
      <c r="V181" s="309">
        <v>8</v>
      </c>
    </row>
    <row r="182" spans="1:22" ht="18" customHeight="1">
      <c r="A182" s="314" t="s">
        <v>448</v>
      </c>
      <c r="B182" s="315">
        <v>28</v>
      </c>
      <c r="C182" s="315">
        <v>17</v>
      </c>
      <c r="D182" s="313">
        <f t="shared" si="20"/>
        <v>45</v>
      </c>
      <c r="E182" s="315">
        <v>7</v>
      </c>
      <c r="F182" s="315">
        <v>9</v>
      </c>
      <c r="G182" s="315"/>
      <c r="H182" s="315"/>
      <c r="I182" s="315"/>
      <c r="J182" s="315"/>
      <c r="K182" s="317"/>
      <c r="L182" s="315"/>
      <c r="M182" s="313">
        <f t="shared" si="21"/>
        <v>16</v>
      </c>
      <c r="N182" s="315">
        <v>5</v>
      </c>
      <c r="O182" s="315"/>
      <c r="P182" s="313">
        <f t="shared" si="23"/>
        <v>5</v>
      </c>
      <c r="Q182" s="312">
        <f t="shared" si="22"/>
        <v>66</v>
      </c>
      <c r="S182" s="310" t="s">
        <v>78</v>
      </c>
      <c r="T182" s="310" t="s">
        <v>12</v>
      </c>
      <c r="U182" s="310" t="s">
        <v>42</v>
      </c>
      <c r="V182" s="309">
        <v>14</v>
      </c>
    </row>
    <row r="183" spans="1:22" ht="18" customHeight="1">
      <c r="A183" s="314" t="s">
        <v>449</v>
      </c>
      <c r="B183" s="315">
        <v>103</v>
      </c>
      <c r="C183" s="315">
        <v>101</v>
      </c>
      <c r="D183" s="313">
        <f t="shared" si="20"/>
        <v>204</v>
      </c>
      <c r="E183" s="315">
        <v>43</v>
      </c>
      <c r="F183" s="315">
        <v>40</v>
      </c>
      <c r="G183" s="315"/>
      <c r="H183" s="315"/>
      <c r="I183" s="315"/>
      <c r="J183" s="315"/>
      <c r="K183" s="317"/>
      <c r="L183" s="315"/>
      <c r="M183" s="313">
        <f t="shared" si="21"/>
        <v>83</v>
      </c>
      <c r="N183" s="315">
        <v>21</v>
      </c>
      <c r="O183" s="315">
        <v>22</v>
      </c>
      <c r="P183" s="313">
        <f t="shared" si="23"/>
        <v>43</v>
      </c>
      <c r="Q183" s="312">
        <f t="shared" si="22"/>
        <v>330</v>
      </c>
      <c r="S183" s="310" t="s">
        <v>197</v>
      </c>
      <c r="T183" s="310" t="s">
        <v>40</v>
      </c>
      <c r="U183" s="310" t="s">
        <v>41</v>
      </c>
      <c r="V183" s="309">
        <v>6</v>
      </c>
    </row>
    <row r="184" spans="1:22" ht="18" customHeight="1">
      <c r="A184" s="314" t="s">
        <v>450</v>
      </c>
      <c r="B184" s="315">
        <v>365</v>
      </c>
      <c r="C184" s="315">
        <v>374</v>
      </c>
      <c r="D184" s="313">
        <f t="shared" si="20"/>
        <v>739</v>
      </c>
      <c r="E184" s="315">
        <v>81</v>
      </c>
      <c r="F184" s="315">
        <v>53</v>
      </c>
      <c r="G184" s="315"/>
      <c r="H184" s="315"/>
      <c r="I184" s="315"/>
      <c r="J184" s="315"/>
      <c r="K184" s="317"/>
      <c r="L184" s="315"/>
      <c r="M184" s="313">
        <f t="shared" si="21"/>
        <v>134</v>
      </c>
      <c r="N184" s="315">
        <v>72</v>
      </c>
      <c r="O184" s="315">
        <v>73</v>
      </c>
      <c r="P184" s="313">
        <f t="shared" si="23"/>
        <v>145</v>
      </c>
      <c r="Q184" s="312">
        <f t="shared" si="22"/>
        <v>1018</v>
      </c>
      <c r="S184" s="310" t="s">
        <v>197</v>
      </c>
      <c r="T184" s="310" t="s">
        <v>9</v>
      </c>
      <c r="U184" s="310" t="s">
        <v>41</v>
      </c>
      <c r="V184" s="309">
        <v>1</v>
      </c>
    </row>
    <row r="185" spans="1:22" ht="18" customHeight="1">
      <c r="A185" s="314" t="s">
        <v>451</v>
      </c>
      <c r="B185" s="315">
        <v>4</v>
      </c>
      <c r="C185" s="315">
        <v>2</v>
      </c>
      <c r="D185" s="315">
        <f t="shared" si="20"/>
        <v>6</v>
      </c>
      <c r="E185" s="332">
        <v>2</v>
      </c>
      <c r="F185" s="315">
        <v>0</v>
      </c>
      <c r="G185" s="315"/>
      <c r="H185" s="315"/>
      <c r="I185" s="315"/>
      <c r="J185" s="315"/>
      <c r="K185" s="317"/>
      <c r="L185" s="316"/>
      <c r="M185" s="315">
        <f t="shared" si="21"/>
        <v>2</v>
      </c>
      <c r="N185" s="332">
        <v>1</v>
      </c>
      <c r="O185" s="315">
        <v>2</v>
      </c>
      <c r="P185" s="313">
        <f t="shared" si="23"/>
        <v>3</v>
      </c>
      <c r="Q185" s="312">
        <f t="shared" si="22"/>
        <v>11</v>
      </c>
      <c r="S185" s="310" t="s">
        <v>197</v>
      </c>
      <c r="T185" s="310" t="s">
        <v>9</v>
      </c>
      <c r="U185" s="310" t="s">
        <v>42</v>
      </c>
      <c r="V185" s="309">
        <v>1</v>
      </c>
    </row>
    <row r="186" spans="1:22" ht="23.25" customHeight="1">
      <c r="A186" s="314" t="s">
        <v>452</v>
      </c>
      <c r="B186" s="315">
        <v>33</v>
      </c>
      <c r="C186" s="315">
        <v>17</v>
      </c>
      <c r="D186" s="315">
        <f t="shared" si="20"/>
        <v>50</v>
      </c>
      <c r="E186" s="332">
        <v>11</v>
      </c>
      <c r="F186" s="315">
        <v>9</v>
      </c>
      <c r="G186" s="315"/>
      <c r="H186" s="315"/>
      <c r="I186" s="315"/>
      <c r="J186" s="315"/>
      <c r="K186" s="315"/>
      <c r="L186" s="315"/>
      <c r="M186" s="315">
        <f t="shared" si="21"/>
        <v>20</v>
      </c>
      <c r="N186" s="332">
        <v>3</v>
      </c>
      <c r="O186" s="315">
        <v>7</v>
      </c>
      <c r="P186" s="313">
        <f t="shared" si="23"/>
        <v>10</v>
      </c>
      <c r="Q186" s="312">
        <f t="shared" si="22"/>
        <v>80</v>
      </c>
      <c r="S186" s="310" t="s">
        <v>197</v>
      </c>
      <c r="T186" s="310" t="s">
        <v>12</v>
      </c>
      <c r="U186" s="310" t="s">
        <v>42</v>
      </c>
      <c r="V186" s="309">
        <v>1</v>
      </c>
    </row>
    <row r="187" spans="1:22" ht="23.25" customHeight="1">
      <c r="A187" s="311"/>
      <c r="B187" s="333">
        <f>SUM(B8:B186)</f>
        <v>93601</v>
      </c>
      <c r="C187" s="334">
        <f>SUM(C8:C186)</f>
        <v>91959</v>
      </c>
      <c r="D187" s="334">
        <f>SUM(D8:D186)</f>
        <v>185560</v>
      </c>
      <c r="E187" s="334">
        <f>SUM(E8:E186)</f>
        <v>39498</v>
      </c>
      <c r="F187" s="334">
        <f>SUM(F8:F186)</f>
        <v>34511</v>
      </c>
      <c r="G187" s="334"/>
      <c r="H187" s="334"/>
      <c r="I187" s="334"/>
      <c r="J187" s="334"/>
      <c r="K187" s="334"/>
      <c r="L187" s="334"/>
      <c r="M187" s="334">
        <f>SUM(M8:M186)</f>
        <v>74009</v>
      </c>
      <c r="N187" s="334">
        <f>SUM(N8:N186)</f>
        <v>22614</v>
      </c>
      <c r="O187" s="334">
        <f>SUM(O8:O186)</f>
        <v>25697</v>
      </c>
      <c r="P187" s="334">
        <f>SUM(P8:P186)</f>
        <v>48311</v>
      </c>
      <c r="Q187" s="312">
        <f>SUM(Q8:Q186)</f>
        <v>307880</v>
      </c>
      <c r="S187" s="310" t="s">
        <v>267</v>
      </c>
      <c r="T187" s="310" t="s">
        <v>40</v>
      </c>
      <c r="U187" s="310" t="s">
        <v>41</v>
      </c>
      <c r="V187" s="309">
        <v>20</v>
      </c>
    </row>
    <row r="188" spans="1:22" ht="15.75" customHeight="1">
      <c r="A188" s="395" t="s">
        <v>458</v>
      </c>
      <c r="B188" s="395"/>
      <c r="C188" s="395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5"/>
      <c r="O188" s="395"/>
      <c r="P188" s="395"/>
      <c r="Q188" s="395"/>
      <c r="S188" s="310" t="s">
        <v>267</v>
      </c>
      <c r="T188" s="310" t="s">
        <v>40</v>
      </c>
      <c r="U188" s="310" t="s">
        <v>42</v>
      </c>
      <c r="V188" s="309">
        <v>15</v>
      </c>
    </row>
    <row r="189" spans="1:22" ht="33.75" customHeight="1">
      <c r="A189" s="395" t="s">
        <v>460</v>
      </c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5"/>
      <c r="S189" s="310" t="s">
        <v>267</v>
      </c>
      <c r="T189" s="310" t="s">
        <v>9</v>
      </c>
      <c r="U189" s="310" t="s">
        <v>41</v>
      </c>
      <c r="V189" s="309">
        <v>13</v>
      </c>
    </row>
    <row r="190" spans="17:22" ht="15.75">
      <c r="Q190" s="290"/>
      <c r="S190" s="310" t="s">
        <v>267</v>
      </c>
      <c r="T190" s="310" t="s">
        <v>9</v>
      </c>
      <c r="U190" s="310" t="s">
        <v>42</v>
      </c>
      <c r="V190" s="309">
        <v>13</v>
      </c>
    </row>
    <row r="191" spans="19:22" ht="30">
      <c r="S191" s="310" t="s">
        <v>267</v>
      </c>
      <c r="T191" s="310" t="s">
        <v>12</v>
      </c>
      <c r="U191" s="310" t="s">
        <v>41</v>
      </c>
      <c r="V191" s="309">
        <v>5</v>
      </c>
    </row>
    <row r="192" spans="19:22" ht="30">
      <c r="S192" s="310" t="s">
        <v>267</v>
      </c>
      <c r="T192" s="310" t="s">
        <v>12</v>
      </c>
      <c r="U192" s="310" t="s">
        <v>42</v>
      </c>
      <c r="V192" s="309">
        <v>2</v>
      </c>
    </row>
    <row r="193" spans="19:22" ht="15">
      <c r="S193" s="310" t="s">
        <v>79</v>
      </c>
      <c r="T193" s="310" t="s">
        <v>40</v>
      </c>
      <c r="U193" s="310" t="s">
        <v>41</v>
      </c>
      <c r="V193" s="309">
        <v>34</v>
      </c>
    </row>
    <row r="194" spans="19:22" ht="15">
      <c r="S194" s="310" t="s">
        <v>79</v>
      </c>
      <c r="T194" s="310" t="s">
        <v>40</v>
      </c>
      <c r="U194" s="310" t="s">
        <v>42</v>
      </c>
      <c r="V194" s="309">
        <v>24</v>
      </c>
    </row>
    <row r="195" spans="19:22" ht="15">
      <c r="S195" s="310" t="s">
        <v>79</v>
      </c>
      <c r="T195" s="310" t="s">
        <v>9</v>
      </c>
      <c r="U195" s="310" t="s">
        <v>41</v>
      </c>
      <c r="V195" s="309">
        <v>15</v>
      </c>
    </row>
    <row r="196" spans="19:22" ht="15">
      <c r="S196" s="310" t="s">
        <v>79</v>
      </c>
      <c r="T196" s="310" t="s">
        <v>9</v>
      </c>
      <c r="U196" s="310" t="s">
        <v>42</v>
      </c>
      <c r="V196" s="309">
        <v>19</v>
      </c>
    </row>
    <row r="197" spans="19:22" ht="15.75">
      <c r="S197" s="310" t="s">
        <v>79</v>
      </c>
      <c r="T197" s="310" t="s">
        <v>12</v>
      </c>
      <c r="U197" s="310" t="s">
        <v>41</v>
      </c>
      <c r="V197" s="309">
        <v>7</v>
      </c>
    </row>
    <row r="198" spans="19:22" ht="15.75">
      <c r="S198" s="310" t="s">
        <v>79</v>
      </c>
      <c r="T198" s="310" t="s">
        <v>12</v>
      </c>
      <c r="U198" s="310" t="s">
        <v>42</v>
      </c>
      <c r="V198" s="309">
        <v>12</v>
      </c>
    </row>
    <row r="199" spans="19:22" ht="15.75">
      <c r="S199" s="310" t="s">
        <v>80</v>
      </c>
      <c r="T199" s="310" t="s">
        <v>40</v>
      </c>
      <c r="U199" s="310" t="s">
        <v>41</v>
      </c>
      <c r="V199" s="309">
        <v>39</v>
      </c>
    </row>
    <row r="200" spans="19:22" ht="15.75">
      <c r="S200" s="310" t="s">
        <v>80</v>
      </c>
      <c r="T200" s="310" t="s">
        <v>40</v>
      </c>
      <c r="U200" s="310" t="s">
        <v>42</v>
      </c>
      <c r="V200" s="309">
        <v>33</v>
      </c>
    </row>
    <row r="201" spans="19:22" ht="15.75">
      <c r="S201" s="310" t="s">
        <v>80</v>
      </c>
      <c r="T201" s="310" t="s">
        <v>9</v>
      </c>
      <c r="U201" s="310" t="s">
        <v>41</v>
      </c>
      <c r="V201" s="309">
        <v>8</v>
      </c>
    </row>
    <row r="202" spans="18:22" ht="15.75">
      <c r="R202" s="213" t="s">
        <v>266</v>
      </c>
      <c r="S202" s="213" t="s">
        <v>257</v>
      </c>
      <c r="T202" s="213" t="s">
        <v>258</v>
      </c>
      <c r="U202" s="310" t="s">
        <v>42</v>
      </c>
      <c r="V202" s="309">
        <v>8</v>
      </c>
    </row>
    <row r="203" spans="18:22" ht="15.75">
      <c r="R203" s="207" t="s">
        <v>40</v>
      </c>
      <c r="S203" s="207" t="s">
        <v>41</v>
      </c>
      <c r="T203" s="208">
        <v>63</v>
      </c>
      <c r="U203" s="310" t="s">
        <v>41</v>
      </c>
      <c r="V203" s="309">
        <v>1</v>
      </c>
    </row>
    <row r="204" spans="18:22" ht="15.75">
      <c r="R204" s="207" t="s">
        <v>40</v>
      </c>
      <c r="S204" s="207" t="s">
        <v>42</v>
      </c>
      <c r="T204" s="208">
        <v>59</v>
      </c>
      <c r="U204" s="310" t="s">
        <v>42</v>
      </c>
      <c r="V204" s="309">
        <v>11</v>
      </c>
    </row>
    <row r="205" spans="18:22" ht="15.75">
      <c r="R205" s="207" t="s">
        <v>9</v>
      </c>
      <c r="S205" s="207" t="s">
        <v>41</v>
      </c>
      <c r="T205" s="208">
        <v>34</v>
      </c>
      <c r="U205" s="310" t="s">
        <v>41</v>
      </c>
      <c r="V205" s="309">
        <v>60</v>
      </c>
    </row>
    <row r="206" spans="18:22" ht="15.75">
      <c r="R206" s="207" t="s">
        <v>9</v>
      </c>
      <c r="S206" s="207" t="s">
        <v>42</v>
      </c>
      <c r="T206" s="208">
        <v>33</v>
      </c>
      <c r="U206" s="310" t="s">
        <v>42</v>
      </c>
      <c r="V206" s="309">
        <v>43</v>
      </c>
    </row>
    <row r="207" spans="18:22" ht="15.75">
      <c r="R207" s="207" t="s">
        <v>12</v>
      </c>
      <c r="S207" s="207" t="s">
        <v>41</v>
      </c>
      <c r="T207" s="208">
        <v>15</v>
      </c>
      <c r="U207" s="310" t="s">
        <v>41</v>
      </c>
      <c r="V207" s="309">
        <v>30</v>
      </c>
    </row>
    <row r="208" spans="18:22" ht="15.75">
      <c r="R208" s="207" t="s">
        <v>12</v>
      </c>
      <c r="S208" s="207" t="s">
        <v>42</v>
      </c>
      <c r="T208" s="208">
        <v>17</v>
      </c>
      <c r="U208" s="310" t="s">
        <v>42</v>
      </c>
      <c r="V208" s="309">
        <v>35</v>
      </c>
    </row>
    <row r="209" spans="19:22" ht="15.75">
      <c r="S209" s="310" t="s">
        <v>81</v>
      </c>
      <c r="T209" s="310" t="s">
        <v>12</v>
      </c>
      <c r="U209" s="310" t="s">
        <v>41</v>
      </c>
      <c r="V209" s="309">
        <v>11</v>
      </c>
    </row>
    <row r="210" spans="19:22" ht="15.75">
      <c r="S210" s="310" t="s">
        <v>81</v>
      </c>
      <c r="T210" s="310" t="s">
        <v>12</v>
      </c>
      <c r="U210" s="310" t="s">
        <v>42</v>
      </c>
      <c r="V210" s="309">
        <v>16</v>
      </c>
    </row>
    <row r="211" spans="19:22" ht="15.75">
      <c r="S211" s="310" t="s">
        <v>198</v>
      </c>
      <c r="T211" s="310" t="s">
        <v>40</v>
      </c>
      <c r="U211" s="310" t="s">
        <v>41</v>
      </c>
      <c r="V211" s="309">
        <v>4</v>
      </c>
    </row>
    <row r="212" spans="19:22" ht="15.75">
      <c r="S212" s="310" t="s">
        <v>198</v>
      </c>
      <c r="T212" s="310" t="s">
        <v>40</v>
      </c>
      <c r="U212" s="310" t="s">
        <v>42</v>
      </c>
      <c r="V212" s="309">
        <v>2</v>
      </c>
    </row>
    <row r="213" spans="19:22" ht="15.75">
      <c r="S213" s="310" t="s">
        <v>198</v>
      </c>
      <c r="T213" s="310" t="s">
        <v>9</v>
      </c>
      <c r="U213" s="310" t="s">
        <v>42</v>
      </c>
      <c r="V213" s="309">
        <v>2</v>
      </c>
    </row>
    <row r="214" spans="19:22" ht="15.75">
      <c r="S214" s="310" t="s">
        <v>198</v>
      </c>
      <c r="T214" s="310" t="s">
        <v>12</v>
      </c>
      <c r="U214" s="310" t="s">
        <v>42</v>
      </c>
      <c r="V214" s="309">
        <v>1</v>
      </c>
    </row>
    <row r="215" spans="19:22" ht="15.75">
      <c r="S215" s="310" t="s">
        <v>199</v>
      </c>
      <c r="T215" s="310" t="s">
        <v>40</v>
      </c>
      <c r="U215" s="310" t="s">
        <v>41</v>
      </c>
      <c r="V215" s="309">
        <v>39</v>
      </c>
    </row>
    <row r="216" spans="19:22" ht="15.75">
      <c r="S216" s="310" t="s">
        <v>199</v>
      </c>
      <c r="T216" s="310" t="s">
        <v>40</v>
      </c>
      <c r="U216" s="310" t="s">
        <v>42</v>
      </c>
      <c r="V216" s="309">
        <v>20</v>
      </c>
    </row>
    <row r="217" spans="19:22" ht="15.75">
      <c r="S217" s="310" t="s">
        <v>199</v>
      </c>
      <c r="T217" s="310" t="s">
        <v>9</v>
      </c>
      <c r="U217" s="310" t="s">
        <v>41</v>
      </c>
      <c r="V217" s="309">
        <v>7</v>
      </c>
    </row>
    <row r="218" spans="19:22" ht="15.75">
      <c r="S218" s="310" t="s">
        <v>199</v>
      </c>
      <c r="T218" s="310" t="s">
        <v>9</v>
      </c>
      <c r="U218" s="310" t="s">
        <v>42</v>
      </c>
      <c r="V218" s="309">
        <v>6</v>
      </c>
    </row>
    <row r="219" spans="19:22" ht="15.75">
      <c r="S219" s="310" t="s">
        <v>199</v>
      </c>
      <c r="T219" s="310" t="s">
        <v>12</v>
      </c>
      <c r="U219" s="310" t="s">
        <v>41</v>
      </c>
      <c r="V219" s="309">
        <v>2</v>
      </c>
    </row>
    <row r="220" spans="19:22" ht="15.75">
      <c r="S220" s="310" t="s">
        <v>199</v>
      </c>
      <c r="T220" s="310" t="s">
        <v>12</v>
      </c>
      <c r="U220" s="310" t="s">
        <v>42</v>
      </c>
      <c r="V220" s="309">
        <v>1</v>
      </c>
    </row>
    <row r="221" spans="19:22" ht="15.75">
      <c r="S221" s="310" t="s">
        <v>82</v>
      </c>
      <c r="T221" s="310" t="s">
        <v>40</v>
      </c>
      <c r="U221" s="310" t="s">
        <v>41</v>
      </c>
      <c r="V221" s="309">
        <v>82</v>
      </c>
    </row>
    <row r="222" spans="19:22" ht="15.75">
      <c r="S222" s="310" t="s">
        <v>82</v>
      </c>
      <c r="T222" s="310" t="s">
        <v>40</v>
      </c>
      <c r="U222" s="310" t="s">
        <v>42</v>
      </c>
      <c r="V222" s="309">
        <v>59</v>
      </c>
    </row>
    <row r="223" spans="19:22" ht="15.75">
      <c r="S223" s="310" t="s">
        <v>82</v>
      </c>
      <c r="T223" s="310" t="s">
        <v>9</v>
      </c>
      <c r="U223" s="310" t="s">
        <v>41</v>
      </c>
      <c r="V223" s="309">
        <v>26</v>
      </c>
    </row>
    <row r="224" spans="19:22" ht="15.75">
      <c r="S224" s="310" t="s">
        <v>82</v>
      </c>
      <c r="T224" s="310" t="s">
        <v>9</v>
      </c>
      <c r="U224" s="310" t="s">
        <v>42</v>
      </c>
      <c r="V224" s="309">
        <v>15</v>
      </c>
    </row>
    <row r="225" spans="19:22" ht="15.75">
      <c r="S225" s="310" t="s">
        <v>82</v>
      </c>
      <c r="T225" s="310" t="s">
        <v>12</v>
      </c>
      <c r="U225" s="310" t="s">
        <v>41</v>
      </c>
      <c r="V225" s="309">
        <v>14</v>
      </c>
    </row>
    <row r="226" spans="19:22" ht="15.75">
      <c r="S226" s="310" t="s">
        <v>82</v>
      </c>
      <c r="T226" s="310" t="s">
        <v>12</v>
      </c>
      <c r="U226" s="310" t="s">
        <v>42</v>
      </c>
      <c r="V226" s="309">
        <v>14</v>
      </c>
    </row>
    <row r="227" spans="19:22" ht="15.75">
      <c r="S227" s="310" t="s">
        <v>83</v>
      </c>
      <c r="T227" s="310" t="s">
        <v>40</v>
      </c>
      <c r="U227" s="310" t="s">
        <v>41</v>
      </c>
      <c r="V227" s="309">
        <v>292</v>
      </c>
    </row>
    <row r="228" spans="19:22" ht="15.75">
      <c r="S228" s="310" t="s">
        <v>83</v>
      </c>
      <c r="T228" s="310" t="s">
        <v>40</v>
      </c>
      <c r="U228" s="310" t="s">
        <v>42</v>
      </c>
      <c r="V228" s="309">
        <v>221</v>
      </c>
    </row>
    <row r="229" spans="19:22" ht="15.75">
      <c r="S229" s="310" t="s">
        <v>83</v>
      </c>
      <c r="T229" s="310" t="s">
        <v>9</v>
      </c>
      <c r="U229" s="310" t="s">
        <v>41</v>
      </c>
      <c r="V229" s="309">
        <v>372</v>
      </c>
    </row>
    <row r="230" spans="19:22" ht="15.75">
      <c r="S230" s="310" t="s">
        <v>83</v>
      </c>
      <c r="T230" s="310" t="s">
        <v>9</v>
      </c>
      <c r="U230" s="310" t="s">
        <v>42</v>
      </c>
      <c r="V230" s="309">
        <v>234</v>
      </c>
    </row>
    <row r="231" spans="19:22" ht="15.75">
      <c r="S231" s="310" t="s">
        <v>83</v>
      </c>
      <c r="T231" s="310" t="s">
        <v>12</v>
      </c>
      <c r="U231" s="310" t="s">
        <v>41</v>
      </c>
      <c r="V231" s="309">
        <v>66</v>
      </c>
    </row>
    <row r="232" spans="19:22" ht="15.75">
      <c r="S232" s="310" t="s">
        <v>83</v>
      </c>
      <c r="T232" s="310" t="s">
        <v>12</v>
      </c>
      <c r="U232" s="310" t="s">
        <v>42</v>
      </c>
      <c r="V232" s="309">
        <v>57</v>
      </c>
    </row>
    <row r="233" spans="19:22" ht="15.75">
      <c r="S233" s="310" t="s">
        <v>268</v>
      </c>
      <c r="T233" s="310" t="s">
        <v>40</v>
      </c>
      <c r="U233" s="310" t="s">
        <v>41</v>
      </c>
      <c r="V233" s="309">
        <v>54</v>
      </c>
    </row>
    <row r="234" spans="19:22" ht="15.75">
      <c r="S234" s="310" t="s">
        <v>268</v>
      </c>
      <c r="T234" s="310" t="s">
        <v>40</v>
      </c>
      <c r="U234" s="310" t="s">
        <v>42</v>
      </c>
      <c r="V234" s="309">
        <v>24</v>
      </c>
    </row>
    <row r="235" spans="19:22" ht="15.75">
      <c r="S235" s="310" t="s">
        <v>268</v>
      </c>
      <c r="T235" s="310" t="s">
        <v>9</v>
      </c>
      <c r="U235" s="310" t="s">
        <v>41</v>
      </c>
      <c r="V235" s="309">
        <v>19</v>
      </c>
    </row>
    <row r="236" spans="19:22" ht="15.75">
      <c r="S236" s="310" t="s">
        <v>268</v>
      </c>
      <c r="T236" s="310" t="s">
        <v>9</v>
      </c>
      <c r="U236" s="310" t="s">
        <v>42</v>
      </c>
      <c r="V236" s="309">
        <v>15</v>
      </c>
    </row>
    <row r="237" spans="19:22" ht="15.75">
      <c r="S237" s="310" t="s">
        <v>268</v>
      </c>
      <c r="T237" s="310" t="s">
        <v>12</v>
      </c>
      <c r="U237" s="310" t="s">
        <v>41</v>
      </c>
      <c r="V237" s="309">
        <v>9</v>
      </c>
    </row>
    <row r="238" spans="19:22" ht="15.75">
      <c r="S238" s="310" t="s">
        <v>268</v>
      </c>
      <c r="T238" s="310" t="s">
        <v>12</v>
      </c>
      <c r="U238" s="310" t="s">
        <v>42</v>
      </c>
      <c r="V238" s="309">
        <v>8</v>
      </c>
    </row>
    <row r="239" spans="19:22" ht="15.75">
      <c r="S239" s="310" t="s">
        <v>84</v>
      </c>
      <c r="T239" s="310" t="s">
        <v>40</v>
      </c>
      <c r="U239" s="310" t="s">
        <v>41</v>
      </c>
      <c r="V239" s="309">
        <v>70</v>
      </c>
    </row>
    <row r="240" spans="19:22" ht="15.75">
      <c r="S240" s="310" t="s">
        <v>84</v>
      </c>
      <c r="T240" s="310" t="s">
        <v>40</v>
      </c>
      <c r="U240" s="310" t="s">
        <v>42</v>
      </c>
      <c r="V240" s="309">
        <v>57</v>
      </c>
    </row>
    <row r="241" spans="19:22" ht="15.75">
      <c r="S241" s="310" t="s">
        <v>84</v>
      </c>
      <c r="T241" s="310" t="s">
        <v>9</v>
      </c>
      <c r="U241" s="310" t="s">
        <v>41</v>
      </c>
      <c r="V241" s="309">
        <v>29</v>
      </c>
    </row>
    <row r="242" spans="19:22" ht="15.75">
      <c r="S242" s="310" t="s">
        <v>84</v>
      </c>
      <c r="T242" s="310" t="s">
        <v>9</v>
      </c>
      <c r="U242" s="310" t="s">
        <v>42</v>
      </c>
      <c r="V242" s="309">
        <v>33</v>
      </c>
    </row>
    <row r="243" spans="19:22" ht="15.75">
      <c r="S243" s="310" t="s">
        <v>84</v>
      </c>
      <c r="T243" s="310" t="s">
        <v>12</v>
      </c>
      <c r="U243" s="310" t="s">
        <v>41</v>
      </c>
      <c r="V243" s="309">
        <v>18</v>
      </c>
    </row>
    <row r="244" spans="19:22" ht="15.75">
      <c r="S244" s="310" t="s">
        <v>84</v>
      </c>
      <c r="T244" s="310" t="s">
        <v>12</v>
      </c>
      <c r="U244" s="310" t="s">
        <v>42</v>
      </c>
      <c r="V244" s="309">
        <v>15</v>
      </c>
    </row>
    <row r="245" spans="19:22" ht="15.75">
      <c r="S245" s="310" t="s">
        <v>85</v>
      </c>
      <c r="T245" s="310" t="s">
        <v>40</v>
      </c>
      <c r="U245" s="310" t="s">
        <v>41</v>
      </c>
      <c r="V245" s="309">
        <v>671</v>
      </c>
    </row>
    <row r="246" spans="19:22" ht="15.75">
      <c r="S246" s="310" t="s">
        <v>85</v>
      </c>
      <c r="T246" s="310" t="s">
        <v>40</v>
      </c>
      <c r="U246" s="310" t="s">
        <v>42</v>
      </c>
      <c r="V246" s="309">
        <v>675</v>
      </c>
    </row>
    <row r="247" spans="19:22" ht="15.75">
      <c r="S247" s="310" t="s">
        <v>85</v>
      </c>
      <c r="T247" s="310" t="s">
        <v>9</v>
      </c>
      <c r="U247" s="310" t="s">
        <v>41</v>
      </c>
      <c r="V247" s="309">
        <v>299</v>
      </c>
    </row>
    <row r="248" spans="19:22" ht="15.75">
      <c r="S248" s="310" t="s">
        <v>85</v>
      </c>
      <c r="T248" s="310" t="s">
        <v>9</v>
      </c>
      <c r="U248" s="310" t="s">
        <v>42</v>
      </c>
      <c r="V248" s="309">
        <v>293</v>
      </c>
    </row>
    <row r="249" spans="19:22" ht="15.75">
      <c r="S249" s="310" t="s">
        <v>85</v>
      </c>
      <c r="T249" s="310" t="s">
        <v>12</v>
      </c>
      <c r="U249" s="310" t="s">
        <v>41</v>
      </c>
      <c r="V249" s="309">
        <v>145</v>
      </c>
    </row>
    <row r="250" spans="19:22" ht="15.75">
      <c r="S250" s="310" t="s">
        <v>85</v>
      </c>
      <c r="T250" s="310" t="s">
        <v>12</v>
      </c>
      <c r="U250" s="310" t="s">
        <v>42</v>
      </c>
      <c r="V250" s="309">
        <v>160</v>
      </c>
    </row>
    <row r="251" spans="19:22" ht="15.75">
      <c r="S251" s="310" t="s">
        <v>86</v>
      </c>
      <c r="T251" s="310" t="s">
        <v>40</v>
      </c>
      <c r="U251" s="310" t="s">
        <v>41</v>
      </c>
      <c r="V251" s="309">
        <v>130</v>
      </c>
    </row>
    <row r="252" spans="19:22" ht="15.75">
      <c r="S252" s="310" t="s">
        <v>86</v>
      </c>
      <c r="T252" s="310" t="s">
        <v>40</v>
      </c>
      <c r="U252" s="310" t="s">
        <v>42</v>
      </c>
      <c r="V252" s="309">
        <v>101</v>
      </c>
    </row>
    <row r="253" spans="19:22" ht="15.75">
      <c r="S253" s="310" t="s">
        <v>86</v>
      </c>
      <c r="T253" s="310" t="s">
        <v>9</v>
      </c>
      <c r="U253" s="310" t="s">
        <v>41</v>
      </c>
      <c r="V253" s="309">
        <v>41</v>
      </c>
    </row>
    <row r="254" spans="19:22" ht="15.75">
      <c r="S254" s="310" t="s">
        <v>86</v>
      </c>
      <c r="T254" s="310" t="s">
        <v>9</v>
      </c>
      <c r="U254" s="310" t="s">
        <v>42</v>
      </c>
      <c r="V254" s="309">
        <v>24</v>
      </c>
    </row>
    <row r="255" spans="19:22" ht="15.75">
      <c r="S255" s="310" t="s">
        <v>86</v>
      </c>
      <c r="T255" s="310" t="s">
        <v>12</v>
      </c>
      <c r="U255" s="310" t="s">
        <v>41</v>
      </c>
      <c r="V255" s="309">
        <v>17</v>
      </c>
    </row>
    <row r="256" spans="19:22" ht="15.75">
      <c r="S256" s="310" t="s">
        <v>86</v>
      </c>
      <c r="T256" s="310" t="s">
        <v>12</v>
      </c>
      <c r="U256" s="310" t="s">
        <v>42</v>
      </c>
      <c r="V256" s="309">
        <v>26</v>
      </c>
    </row>
    <row r="257" spans="19:22" ht="15.75">
      <c r="S257" s="310" t="s">
        <v>200</v>
      </c>
      <c r="T257" s="310" t="s">
        <v>40</v>
      </c>
      <c r="U257" s="310" t="s">
        <v>41</v>
      </c>
      <c r="V257" s="309">
        <v>15</v>
      </c>
    </row>
    <row r="258" spans="19:22" ht="15.75">
      <c r="S258" s="310" t="s">
        <v>200</v>
      </c>
      <c r="T258" s="310" t="s">
        <v>40</v>
      </c>
      <c r="U258" s="310" t="s">
        <v>42</v>
      </c>
      <c r="V258" s="309">
        <v>16</v>
      </c>
    </row>
    <row r="259" spans="19:22" ht="15.75">
      <c r="S259" s="310" t="s">
        <v>200</v>
      </c>
      <c r="T259" s="310" t="s">
        <v>9</v>
      </c>
      <c r="U259" s="310" t="s">
        <v>41</v>
      </c>
      <c r="V259" s="309">
        <v>9</v>
      </c>
    </row>
    <row r="260" spans="19:22" ht="15.75">
      <c r="S260" s="310" t="s">
        <v>200</v>
      </c>
      <c r="T260" s="310" t="s">
        <v>9</v>
      </c>
      <c r="U260" s="310" t="s">
        <v>42</v>
      </c>
      <c r="V260" s="309">
        <v>5</v>
      </c>
    </row>
    <row r="261" spans="19:22" ht="15.75">
      <c r="S261" s="310" t="s">
        <v>200</v>
      </c>
      <c r="T261" s="310" t="s">
        <v>12</v>
      </c>
      <c r="U261" s="310" t="s">
        <v>41</v>
      </c>
      <c r="V261" s="309">
        <v>3</v>
      </c>
    </row>
    <row r="262" spans="19:22" ht="15.75">
      <c r="S262" s="310" t="s">
        <v>200</v>
      </c>
      <c r="T262" s="310" t="s">
        <v>12</v>
      </c>
      <c r="U262" s="310" t="s">
        <v>42</v>
      </c>
      <c r="V262" s="309">
        <v>2</v>
      </c>
    </row>
    <row r="263" spans="19:22" ht="15.75">
      <c r="S263" s="310" t="s">
        <v>87</v>
      </c>
      <c r="T263" s="310" t="s">
        <v>40</v>
      </c>
      <c r="U263" s="310" t="s">
        <v>41</v>
      </c>
      <c r="V263" s="309">
        <v>495</v>
      </c>
    </row>
    <row r="264" spans="19:22" ht="15.75">
      <c r="S264" s="310" t="s">
        <v>87</v>
      </c>
      <c r="T264" s="310" t="s">
        <v>40</v>
      </c>
      <c r="U264" s="310" t="s">
        <v>42</v>
      </c>
      <c r="V264" s="309">
        <v>384</v>
      </c>
    </row>
    <row r="265" spans="19:22" ht="15.75">
      <c r="S265" s="310" t="s">
        <v>87</v>
      </c>
      <c r="T265" s="310" t="s">
        <v>9</v>
      </c>
      <c r="U265" s="310" t="s">
        <v>41</v>
      </c>
      <c r="V265" s="309">
        <v>283</v>
      </c>
    </row>
    <row r="266" spans="19:22" ht="15.75">
      <c r="S266" s="310" t="s">
        <v>87</v>
      </c>
      <c r="T266" s="310" t="s">
        <v>9</v>
      </c>
      <c r="U266" s="310" t="s">
        <v>42</v>
      </c>
      <c r="V266" s="309">
        <v>213</v>
      </c>
    </row>
    <row r="267" spans="19:22" ht="15.75">
      <c r="S267" s="310" t="s">
        <v>87</v>
      </c>
      <c r="T267" s="310" t="s">
        <v>12</v>
      </c>
      <c r="U267" s="310" t="s">
        <v>41</v>
      </c>
      <c r="V267" s="309">
        <v>117</v>
      </c>
    </row>
    <row r="268" spans="19:22" ht="15.75">
      <c r="S268" s="310" t="s">
        <v>87</v>
      </c>
      <c r="T268" s="310" t="s">
        <v>12</v>
      </c>
      <c r="U268" s="310" t="s">
        <v>42</v>
      </c>
      <c r="V268" s="309">
        <v>111</v>
      </c>
    </row>
    <row r="269" spans="19:22" ht="15.75">
      <c r="S269" s="310" t="s">
        <v>88</v>
      </c>
      <c r="T269" s="310" t="s">
        <v>40</v>
      </c>
      <c r="U269" s="310" t="s">
        <v>41</v>
      </c>
      <c r="V269" s="309">
        <v>96</v>
      </c>
    </row>
    <row r="270" spans="19:22" ht="15.75">
      <c r="S270" s="310" t="s">
        <v>88</v>
      </c>
      <c r="T270" s="310" t="s">
        <v>40</v>
      </c>
      <c r="U270" s="310" t="s">
        <v>42</v>
      </c>
      <c r="V270" s="309">
        <v>72</v>
      </c>
    </row>
    <row r="271" spans="19:22" ht="15.75">
      <c r="S271" s="310" t="s">
        <v>88</v>
      </c>
      <c r="T271" s="310" t="s">
        <v>9</v>
      </c>
      <c r="U271" s="310" t="s">
        <v>41</v>
      </c>
      <c r="V271" s="309">
        <v>45</v>
      </c>
    </row>
    <row r="272" spans="19:22" ht="15.75">
      <c r="S272" s="310" t="s">
        <v>88</v>
      </c>
      <c r="T272" s="310" t="s">
        <v>9</v>
      </c>
      <c r="U272" s="310" t="s">
        <v>42</v>
      </c>
      <c r="V272" s="309">
        <v>23</v>
      </c>
    </row>
    <row r="273" spans="19:22" ht="15.75">
      <c r="S273" s="310" t="s">
        <v>88</v>
      </c>
      <c r="T273" s="310" t="s">
        <v>12</v>
      </c>
      <c r="U273" s="310" t="s">
        <v>41</v>
      </c>
      <c r="V273" s="309">
        <v>24</v>
      </c>
    </row>
    <row r="274" spans="19:22" ht="15.75">
      <c r="S274" s="310" t="s">
        <v>88</v>
      </c>
      <c r="T274" s="310" t="s">
        <v>12</v>
      </c>
      <c r="U274" s="310" t="s">
        <v>42</v>
      </c>
      <c r="V274" s="309">
        <v>13</v>
      </c>
    </row>
    <row r="275" spans="19:22" ht="15.75">
      <c r="S275" s="310" t="s">
        <v>89</v>
      </c>
      <c r="T275" s="310" t="s">
        <v>40</v>
      </c>
      <c r="U275" s="310" t="s">
        <v>41</v>
      </c>
      <c r="V275" s="309">
        <v>4</v>
      </c>
    </row>
    <row r="276" spans="19:22" ht="15.75">
      <c r="S276" s="310" t="s">
        <v>89</v>
      </c>
      <c r="T276" s="310" t="s">
        <v>40</v>
      </c>
      <c r="U276" s="310" t="s">
        <v>42</v>
      </c>
      <c r="V276" s="309">
        <v>7</v>
      </c>
    </row>
    <row r="277" spans="19:22" ht="15.75">
      <c r="S277" s="310" t="s">
        <v>89</v>
      </c>
      <c r="T277" s="310" t="s">
        <v>9</v>
      </c>
      <c r="U277" s="310" t="s">
        <v>41</v>
      </c>
      <c r="V277" s="309">
        <v>4</v>
      </c>
    </row>
    <row r="278" spans="19:22" ht="15.75">
      <c r="S278" s="310" t="s">
        <v>89</v>
      </c>
      <c r="T278" s="310" t="s">
        <v>9</v>
      </c>
      <c r="U278" s="310" t="s">
        <v>42</v>
      </c>
      <c r="V278" s="309">
        <v>2</v>
      </c>
    </row>
    <row r="279" spans="19:22" ht="15.75">
      <c r="S279" s="310" t="s">
        <v>89</v>
      </c>
      <c r="T279" s="310" t="s">
        <v>12</v>
      </c>
      <c r="U279" s="310" t="s">
        <v>41</v>
      </c>
      <c r="V279" s="309">
        <v>1</v>
      </c>
    </row>
    <row r="280" spans="19:22" ht="15.75">
      <c r="S280" s="310" t="s">
        <v>89</v>
      </c>
      <c r="T280" s="310" t="s">
        <v>12</v>
      </c>
      <c r="U280" s="310" t="s">
        <v>42</v>
      </c>
      <c r="V280" s="309">
        <v>1</v>
      </c>
    </row>
    <row r="281" spans="19:22" ht="15.75">
      <c r="S281" s="310" t="s">
        <v>90</v>
      </c>
      <c r="T281" s="310" t="s">
        <v>40</v>
      </c>
      <c r="U281" s="310" t="s">
        <v>41</v>
      </c>
      <c r="V281" s="309">
        <v>1250</v>
      </c>
    </row>
    <row r="282" spans="19:22" ht="15.75">
      <c r="S282" s="310" t="s">
        <v>90</v>
      </c>
      <c r="T282" s="310" t="s">
        <v>40</v>
      </c>
      <c r="U282" s="310" t="s">
        <v>42</v>
      </c>
      <c r="V282" s="309">
        <v>1023</v>
      </c>
    </row>
    <row r="283" spans="19:22" ht="15.75">
      <c r="S283" s="310" t="s">
        <v>90</v>
      </c>
      <c r="T283" s="310" t="s">
        <v>9</v>
      </c>
      <c r="U283" s="310" t="s">
        <v>41</v>
      </c>
      <c r="V283" s="309">
        <v>393</v>
      </c>
    </row>
    <row r="284" spans="19:22" ht="15.75">
      <c r="S284" s="310" t="s">
        <v>90</v>
      </c>
      <c r="T284" s="310" t="s">
        <v>9</v>
      </c>
      <c r="U284" s="310" t="s">
        <v>42</v>
      </c>
      <c r="V284" s="309">
        <v>353</v>
      </c>
    </row>
    <row r="285" spans="19:22" ht="15.75">
      <c r="S285" s="310" t="s">
        <v>90</v>
      </c>
      <c r="T285" s="310" t="s">
        <v>12</v>
      </c>
      <c r="U285" s="310" t="s">
        <v>41</v>
      </c>
      <c r="V285" s="309">
        <v>323</v>
      </c>
    </row>
    <row r="286" spans="19:22" ht="15.75">
      <c r="S286" s="310" t="s">
        <v>90</v>
      </c>
      <c r="T286" s="310" t="s">
        <v>12</v>
      </c>
      <c r="U286" s="310" t="s">
        <v>42</v>
      </c>
      <c r="V286" s="309">
        <v>339</v>
      </c>
    </row>
    <row r="287" spans="19:22" ht="15.75">
      <c r="S287" s="310" t="s">
        <v>91</v>
      </c>
      <c r="T287" s="310" t="s">
        <v>40</v>
      </c>
      <c r="U287" s="310" t="s">
        <v>41</v>
      </c>
      <c r="V287" s="309">
        <v>39</v>
      </c>
    </row>
    <row r="288" spans="19:22" ht="15.75">
      <c r="S288" s="310" t="s">
        <v>91</v>
      </c>
      <c r="T288" s="310" t="s">
        <v>40</v>
      </c>
      <c r="U288" s="310" t="s">
        <v>42</v>
      </c>
      <c r="V288" s="309">
        <v>35</v>
      </c>
    </row>
    <row r="289" spans="19:22" ht="15.75">
      <c r="S289" s="310" t="s">
        <v>91</v>
      </c>
      <c r="T289" s="310" t="s">
        <v>9</v>
      </c>
      <c r="U289" s="310" t="s">
        <v>41</v>
      </c>
      <c r="V289" s="309">
        <v>22</v>
      </c>
    </row>
    <row r="290" spans="19:22" ht="15.75">
      <c r="S290" s="310" t="s">
        <v>91</v>
      </c>
      <c r="T290" s="310" t="s">
        <v>9</v>
      </c>
      <c r="U290" s="310" t="s">
        <v>42</v>
      </c>
      <c r="V290" s="309">
        <v>16</v>
      </c>
    </row>
    <row r="291" spans="19:22" ht="15.75">
      <c r="S291" s="310" t="s">
        <v>91</v>
      </c>
      <c r="T291" s="310" t="s">
        <v>12</v>
      </c>
      <c r="U291" s="310" t="s">
        <v>41</v>
      </c>
      <c r="V291" s="309">
        <v>5</v>
      </c>
    </row>
    <row r="292" spans="19:22" ht="15.75">
      <c r="S292" s="310" t="s">
        <v>91</v>
      </c>
      <c r="T292" s="310" t="s">
        <v>12</v>
      </c>
      <c r="U292" s="310" t="s">
        <v>42</v>
      </c>
      <c r="V292" s="309">
        <v>7</v>
      </c>
    </row>
    <row r="293" spans="19:22" ht="15.75">
      <c r="S293" s="310" t="s">
        <v>92</v>
      </c>
      <c r="T293" s="310" t="s">
        <v>40</v>
      </c>
      <c r="U293" s="310" t="s">
        <v>41</v>
      </c>
      <c r="V293" s="309">
        <v>64</v>
      </c>
    </row>
    <row r="294" spans="19:22" ht="15.75">
      <c r="S294" s="310" t="s">
        <v>92</v>
      </c>
      <c r="T294" s="310" t="s">
        <v>40</v>
      </c>
      <c r="U294" s="310" t="s">
        <v>42</v>
      </c>
      <c r="V294" s="309">
        <v>65</v>
      </c>
    </row>
    <row r="295" spans="19:22" ht="15.75">
      <c r="S295" s="310" t="s">
        <v>92</v>
      </c>
      <c r="T295" s="310" t="s">
        <v>9</v>
      </c>
      <c r="U295" s="310" t="s">
        <v>41</v>
      </c>
      <c r="V295" s="309">
        <v>19</v>
      </c>
    </row>
    <row r="296" spans="19:22" ht="15.75">
      <c r="S296" s="310" t="s">
        <v>92</v>
      </c>
      <c r="T296" s="310" t="s">
        <v>9</v>
      </c>
      <c r="U296" s="310" t="s">
        <v>42</v>
      </c>
      <c r="V296" s="309">
        <v>16</v>
      </c>
    </row>
    <row r="297" spans="19:22" ht="15.75">
      <c r="S297" s="310" t="s">
        <v>92</v>
      </c>
      <c r="T297" s="310" t="s">
        <v>12</v>
      </c>
      <c r="U297" s="310" t="s">
        <v>41</v>
      </c>
      <c r="V297" s="309">
        <v>16</v>
      </c>
    </row>
    <row r="298" spans="19:22" ht="15.75">
      <c r="S298" s="310" t="s">
        <v>92</v>
      </c>
      <c r="T298" s="310" t="s">
        <v>12</v>
      </c>
      <c r="U298" s="310" t="s">
        <v>42</v>
      </c>
      <c r="V298" s="309">
        <v>23</v>
      </c>
    </row>
    <row r="299" spans="19:22" ht="15.75">
      <c r="S299" s="310" t="s">
        <v>93</v>
      </c>
      <c r="T299" s="310" t="s">
        <v>40</v>
      </c>
      <c r="U299" s="310" t="s">
        <v>41</v>
      </c>
      <c r="V299" s="309">
        <v>137</v>
      </c>
    </row>
    <row r="300" spans="19:22" ht="15.75">
      <c r="S300" s="310" t="s">
        <v>93</v>
      </c>
      <c r="T300" s="310" t="s">
        <v>40</v>
      </c>
      <c r="U300" s="310" t="s">
        <v>42</v>
      </c>
      <c r="V300" s="309">
        <v>150</v>
      </c>
    </row>
    <row r="301" spans="19:22" ht="15.75">
      <c r="S301" s="310" t="s">
        <v>93</v>
      </c>
      <c r="T301" s="310" t="s">
        <v>9</v>
      </c>
      <c r="U301" s="310" t="s">
        <v>41</v>
      </c>
      <c r="V301" s="309">
        <v>69</v>
      </c>
    </row>
    <row r="302" spans="19:22" ht="15.75">
      <c r="S302" s="310" t="s">
        <v>93</v>
      </c>
      <c r="T302" s="310" t="s">
        <v>9</v>
      </c>
      <c r="U302" s="310" t="s">
        <v>42</v>
      </c>
      <c r="V302" s="309">
        <v>85</v>
      </c>
    </row>
    <row r="303" spans="19:22" ht="15.75">
      <c r="S303" s="310" t="s">
        <v>93</v>
      </c>
      <c r="T303" s="310" t="s">
        <v>12</v>
      </c>
      <c r="U303" s="310" t="s">
        <v>41</v>
      </c>
      <c r="V303" s="309">
        <v>28</v>
      </c>
    </row>
    <row r="304" spans="19:22" ht="15.75">
      <c r="S304" s="310" t="s">
        <v>93</v>
      </c>
      <c r="T304" s="310" t="s">
        <v>12</v>
      </c>
      <c r="U304" s="310" t="s">
        <v>42</v>
      </c>
      <c r="V304" s="309">
        <v>33</v>
      </c>
    </row>
    <row r="305" spans="19:22" ht="15.75">
      <c r="S305" s="310" t="s">
        <v>94</v>
      </c>
      <c r="T305" s="310" t="s">
        <v>40</v>
      </c>
      <c r="U305" s="310" t="s">
        <v>41</v>
      </c>
      <c r="V305" s="309">
        <v>56</v>
      </c>
    </row>
    <row r="306" spans="19:22" ht="15.75">
      <c r="S306" s="310" t="s">
        <v>94</v>
      </c>
      <c r="T306" s="310" t="s">
        <v>40</v>
      </c>
      <c r="U306" s="310" t="s">
        <v>42</v>
      </c>
      <c r="V306" s="309">
        <v>25</v>
      </c>
    </row>
    <row r="307" spans="19:22" ht="15.75">
      <c r="S307" s="310" t="s">
        <v>94</v>
      </c>
      <c r="T307" s="310" t="s">
        <v>9</v>
      </c>
      <c r="U307" s="310" t="s">
        <v>41</v>
      </c>
      <c r="V307" s="309">
        <v>26</v>
      </c>
    </row>
    <row r="308" spans="19:22" ht="15.75">
      <c r="S308" s="310" t="s">
        <v>94</v>
      </c>
      <c r="T308" s="310" t="s">
        <v>9</v>
      </c>
      <c r="U308" s="310" t="s">
        <v>42</v>
      </c>
      <c r="V308" s="309">
        <v>13</v>
      </c>
    </row>
    <row r="309" spans="19:22" ht="15.75">
      <c r="S309" s="310" t="s">
        <v>94</v>
      </c>
      <c r="T309" s="310" t="s">
        <v>12</v>
      </c>
      <c r="U309" s="310" t="s">
        <v>41</v>
      </c>
      <c r="V309" s="309">
        <v>2</v>
      </c>
    </row>
    <row r="310" spans="19:22" ht="15.75">
      <c r="S310" s="310" t="s">
        <v>94</v>
      </c>
      <c r="T310" s="310" t="s">
        <v>12</v>
      </c>
      <c r="U310" s="310" t="s">
        <v>42</v>
      </c>
      <c r="V310" s="309">
        <v>2</v>
      </c>
    </row>
    <row r="311" spans="19:22" ht="15.75">
      <c r="S311" s="310" t="s">
        <v>95</v>
      </c>
      <c r="T311" s="310" t="s">
        <v>40</v>
      </c>
      <c r="U311" s="310" t="s">
        <v>41</v>
      </c>
      <c r="V311" s="309">
        <v>13</v>
      </c>
    </row>
    <row r="312" spans="19:22" ht="15.75">
      <c r="S312" s="310" t="s">
        <v>95</v>
      </c>
      <c r="T312" s="310" t="s">
        <v>40</v>
      </c>
      <c r="U312" s="310" t="s">
        <v>42</v>
      </c>
      <c r="V312" s="309">
        <v>8</v>
      </c>
    </row>
    <row r="313" spans="19:22" ht="15.75">
      <c r="S313" s="310" t="s">
        <v>95</v>
      </c>
      <c r="T313" s="310" t="s">
        <v>9</v>
      </c>
      <c r="U313" s="310" t="s">
        <v>41</v>
      </c>
      <c r="V313" s="309">
        <v>5</v>
      </c>
    </row>
    <row r="314" spans="19:22" ht="15.75">
      <c r="S314" s="310" t="s">
        <v>95</v>
      </c>
      <c r="T314" s="310" t="s">
        <v>9</v>
      </c>
      <c r="U314" s="310" t="s">
        <v>42</v>
      </c>
      <c r="V314" s="309">
        <v>5</v>
      </c>
    </row>
    <row r="315" spans="19:22" ht="15.75">
      <c r="S315" s="310" t="s">
        <v>95</v>
      </c>
      <c r="T315" s="310" t="s">
        <v>12</v>
      </c>
      <c r="U315" s="310" t="s">
        <v>41</v>
      </c>
      <c r="V315" s="309">
        <v>3</v>
      </c>
    </row>
    <row r="316" spans="19:22" ht="15.75">
      <c r="S316" s="310" t="s">
        <v>95</v>
      </c>
      <c r="T316" s="310" t="s">
        <v>12</v>
      </c>
      <c r="U316" s="310" t="s">
        <v>42</v>
      </c>
      <c r="V316" s="309">
        <v>3</v>
      </c>
    </row>
    <row r="317" spans="19:22" ht="15.75">
      <c r="S317" s="310" t="s">
        <v>96</v>
      </c>
      <c r="T317" s="310" t="s">
        <v>40</v>
      </c>
      <c r="U317" s="310" t="s">
        <v>41</v>
      </c>
      <c r="V317" s="309">
        <v>26</v>
      </c>
    </row>
    <row r="318" spans="19:22" ht="15.75">
      <c r="S318" s="310" t="s">
        <v>96</v>
      </c>
      <c r="T318" s="310" t="s">
        <v>40</v>
      </c>
      <c r="U318" s="310" t="s">
        <v>42</v>
      </c>
      <c r="V318" s="309">
        <v>22</v>
      </c>
    </row>
    <row r="319" spans="19:22" ht="15.75">
      <c r="S319" s="310" t="s">
        <v>96</v>
      </c>
      <c r="T319" s="310" t="s">
        <v>9</v>
      </c>
      <c r="U319" s="310" t="s">
        <v>41</v>
      </c>
      <c r="V319" s="309">
        <v>10</v>
      </c>
    </row>
    <row r="320" spans="19:22" ht="15.75">
      <c r="S320" s="310" t="s">
        <v>96</v>
      </c>
      <c r="T320" s="310" t="s">
        <v>9</v>
      </c>
      <c r="U320" s="310" t="s">
        <v>42</v>
      </c>
      <c r="V320" s="309">
        <v>5</v>
      </c>
    </row>
    <row r="321" spans="19:22" ht="15.75">
      <c r="S321" s="310" t="s">
        <v>96</v>
      </c>
      <c r="T321" s="310" t="s">
        <v>12</v>
      </c>
      <c r="U321" s="310" t="s">
        <v>41</v>
      </c>
      <c r="V321" s="309">
        <v>2</v>
      </c>
    </row>
    <row r="322" spans="19:22" ht="15.75">
      <c r="S322" s="310" t="s">
        <v>96</v>
      </c>
      <c r="T322" s="310" t="s">
        <v>12</v>
      </c>
      <c r="U322" s="310" t="s">
        <v>42</v>
      </c>
      <c r="V322" s="309">
        <v>7</v>
      </c>
    </row>
    <row r="323" spans="19:22" ht="15.75">
      <c r="S323" s="310" t="s">
        <v>97</v>
      </c>
      <c r="T323" s="310" t="s">
        <v>40</v>
      </c>
      <c r="U323" s="310" t="s">
        <v>41</v>
      </c>
      <c r="V323" s="309">
        <v>2969</v>
      </c>
    </row>
    <row r="324" spans="19:22" ht="15.75">
      <c r="S324" s="310" t="s">
        <v>97</v>
      </c>
      <c r="T324" s="310" t="s">
        <v>40</v>
      </c>
      <c r="U324" s="310" t="s">
        <v>42</v>
      </c>
      <c r="V324" s="309">
        <v>2223</v>
      </c>
    </row>
    <row r="325" spans="19:22" ht="15.75">
      <c r="S325" s="310" t="s">
        <v>97</v>
      </c>
      <c r="T325" s="310" t="s">
        <v>9</v>
      </c>
      <c r="U325" s="310" t="s">
        <v>41</v>
      </c>
      <c r="V325" s="309">
        <v>1352</v>
      </c>
    </row>
    <row r="326" spans="19:22" ht="15.75">
      <c r="S326" s="310" t="s">
        <v>97</v>
      </c>
      <c r="T326" s="310" t="s">
        <v>9</v>
      </c>
      <c r="U326" s="310" t="s">
        <v>42</v>
      </c>
      <c r="V326" s="309">
        <v>1153</v>
      </c>
    </row>
    <row r="327" spans="19:22" ht="15.75">
      <c r="S327" s="310" t="s">
        <v>97</v>
      </c>
      <c r="T327" s="310" t="s">
        <v>12</v>
      </c>
      <c r="U327" s="310" t="s">
        <v>41</v>
      </c>
      <c r="V327" s="309">
        <v>768</v>
      </c>
    </row>
    <row r="328" spans="19:22" ht="15.75">
      <c r="S328" s="310" t="s">
        <v>97</v>
      </c>
      <c r="T328" s="310" t="s">
        <v>12</v>
      </c>
      <c r="U328" s="310" t="s">
        <v>42</v>
      </c>
      <c r="V328" s="309">
        <v>722</v>
      </c>
    </row>
    <row r="329" spans="19:22" ht="15.75">
      <c r="S329" s="310" t="s">
        <v>98</v>
      </c>
      <c r="T329" s="310" t="s">
        <v>40</v>
      </c>
      <c r="U329" s="310" t="s">
        <v>41</v>
      </c>
      <c r="V329" s="309">
        <v>56</v>
      </c>
    </row>
    <row r="330" spans="19:22" ht="15.75">
      <c r="S330" s="310" t="s">
        <v>98</v>
      </c>
      <c r="T330" s="310" t="s">
        <v>40</v>
      </c>
      <c r="U330" s="310" t="s">
        <v>42</v>
      </c>
      <c r="V330" s="309">
        <v>53</v>
      </c>
    </row>
    <row r="331" spans="19:22" ht="15.75">
      <c r="S331" s="310" t="s">
        <v>98</v>
      </c>
      <c r="T331" s="310" t="s">
        <v>9</v>
      </c>
      <c r="U331" s="310" t="s">
        <v>41</v>
      </c>
      <c r="V331" s="309">
        <v>25</v>
      </c>
    </row>
    <row r="332" spans="19:22" ht="15.75">
      <c r="S332" s="310" t="s">
        <v>98</v>
      </c>
      <c r="T332" s="310" t="s">
        <v>9</v>
      </c>
      <c r="U332" s="310" t="s">
        <v>42</v>
      </c>
      <c r="V332" s="309">
        <v>27</v>
      </c>
    </row>
    <row r="333" spans="19:22" ht="15.75">
      <c r="S333" s="310" t="s">
        <v>98</v>
      </c>
      <c r="T333" s="310" t="s">
        <v>12</v>
      </c>
      <c r="U333" s="310" t="s">
        <v>41</v>
      </c>
      <c r="V333" s="309">
        <v>14</v>
      </c>
    </row>
    <row r="334" spans="19:22" ht="15.75">
      <c r="S334" s="310" t="s">
        <v>98</v>
      </c>
      <c r="T334" s="310" t="s">
        <v>12</v>
      </c>
      <c r="U334" s="310" t="s">
        <v>42</v>
      </c>
      <c r="V334" s="309">
        <v>16</v>
      </c>
    </row>
    <row r="335" spans="19:22" ht="15.75">
      <c r="S335" s="310" t="s">
        <v>261</v>
      </c>
      <c r="T335" s="310" t="s">
        <v>40</v>
      </c>
      <c r="U335" s="310" t="s">
        <v>41</v>
      </c>
      <c r="V335" s="309">
        <v>36</v>
      </c>
    </row>
    <row r="336" spans="19:22" ht="15.75">
      <c r="S336" s="310" t="s">
        <v>261</v>
      </c>
      <c r="T336" s="310" t="s">
        <v>40</v>
      </c>
      <c r="U336" s="310" t="s">
        <v>42</v>
      </c>
      <c r="V336" s="309">
        <v>28</v>
      </c>
    </row>
    <row r="337" spans="19:22" ht="15.75">
      <c r="S337" s="310" t="s">
        <v>261</v>
      </c>
      <c r="T337" s="310" t="s">
        <v>9</v>
      </c>
      <c r="U337" s="310" t="s">
        <v>41</v>
      </c>
      <c r="V337" s="309">
        <v>11</v>
      </c>
    </row>
    <row r="338" spans="19:22" ht="15.75">
      <c r="S338" s="310" t="s">
        <v>261</v>
      </c>
      <c r="T338" s="310" t="s">
        <v>9</v>
      </c>
      <c r="U338" s="310" t="s">
        <v>42</v>
      </c>
      <c r="V338" s="309">
        <v>7</v>
      </c>
    </row>
    <row r="339" spans="19:22" ht="15.75">
      <c r="S339" s="310" t="s">
        <v>261</v>
      </c>
      <c r="T339" s="310" t="s">
        <v>12</v>
      </c>
      <c r="U339" s="310" t="s">
        <v>41</v>
      </c>
      <c r="V339" s="309">
        <v>4</v>
      </c>
    </row>
    <row r="340" spans="19:22" ht="15.75">
      <c r="S340" s="310" t="s">
        <v>261</v>
      </c>
      <c r="T340" s="310" t="s">
        <v>12</v>
      </c>
      <c r="U340" s="310" t="s">
        <v>42</v>
      </c>
      <c r="V340" s="309">
        <v>3</v>
      </c>
    </row>
    <row r="341" spans="19:22" ht="15.75">
      <c r="S341" s="310" t="s">
        <v>99</v>
      </c>
      <c r="T341" s="310" t="s">
        <v>40</v>
      </c>
      <c r="U341" s="310" t="s">
        <v>41</v>
      </c>
      <c r="V341" s="309">
        <v>318</v>
      </c>
    </row>
    <row r="342" spans="19:22" ht="15.75">
      <c r="S342" s="310" t="s">
        <v>99</v>
      </c>
      <c r="T342" s="310" t="s">
        <v>40</v>
      </c>
      <c r="U342" s="310" t="s">
        <v>42</v>
      </c>
      <c r="V342" s="309">
        <v>321</v>
      </c>
    </row>
    <row r="343" spans="19:22" ht="15.75">
      <c r="S343" s="310" t="s">
        <v>99</v>
      </c>
      <c r="T343" s="310" t="s">
        <v>9</v>
      </c>
      <c r="U343" s="310" t="s">
        <v>41</v>
      </c>
      <c r="V343" s="309">
        <v>159</v>
      </c>
    </row>
    <row r="344" spans="19:22" ht="15.75">
      <c r="S344" s="310" t="s">
        <v>99</v>
      </c>
      <c r="T344" s="310" t="s">
        <v>9</v>
      </c>
      <c r="U344" s="310" t="s">
        <v>42</v>
      </c>
      <c r="V344" s="309">
        <v>119</v>
      </c>
    </row>
    <row r="345" spans="19:22" ht="15.75">
      <c r="S345" s="310" t="s">
        <v>99</v>
      </c>
      <c r="T345" s="310" t="s">
        <v>12</v>
      </c>
      <c r="U345" s="310" t="s">
        <v>41</v>
      </c>
      <c r="V345" s="309">
        <v>62</v>
      </c>
    </row>
    <row r="346" spans="19:22" ht="15.75">
      <c r="S346" s="310" t="s">
        <v>99</v>
      </c>
      <c r="T346" s="310" t="s">
        <v>12</v>
      </c>
      <c r="U346" s="310" t="s">
        <v>42</v>
      </c>
      <c r="V346" s="309">
        <v>74</v>
      </c>
    </row>
    <row r="347" spans="19:22" ht="15.75">
      <c r="S347" s="310" t="s">
        <v>201</v>
      </c>
      <c r="T347" s="310" t="s">
        <v>40</v>
      </c>
      <c r="U347" s="310" t="s">
        <v>41</v>
      </c>
      <c r="V347" s="309">
        <v>5</v>
      </c>
    </row>
    <row r="348" spans="19:22" ht="15.75">
      <c r="S348" s="310" t="s">
        <v>201</v>
      </c>
      <c r="T348" s="310" t="s">
        <v>40</v>
      </c>
      <c r="U348" s="310" t="s">
        <v>42</v>
      </c>
      <c r="V348" s="309">
        <v>5</v>
      </c>
    </row>
    <row r="349" spans="19:22" ht="15.75">
      <c r="S349" s="310" t="s">
        <v>201</v>
      </c>
      <c r="T349" s="310" t="s">
        <v>9</v>
      </c>
      <c r="U349" s="310" t="s">
        <v>41</v>
      </c>
      <c r="V349" s="309">
        <v>3</v>
      </c>
    </row>
    <row r="350" spans="19:22" ht="15.75">
      <c r="S350" s="310" t="s">
        <v>201</v>
      </c>
      <c r="T350" s="310" t="s">
        <v>9</v>
      </c>
      <c r="U350" s="310" t="s">
        <v>42</v>
      </c>
      <c r="V350" s="309">
        <v>2</v>
      </c>
    </row>
    <row r="351" spans="19:22" ht="15.75">
      <c r="S351" s="310" t="s">
        <v>201</v>
      </c>
      <c r="T351" s="310" t="s">
        <v>12</v>
      </c>
      <c r="U351" s="310" t="s">
        <v>41</v>
      </c>
      <c r="V351" s="309">
        <v>1</v>
      </c>
    </row>
    <row r="352" spans="19:22" ht="15.75">
      <c r="S352" s="310" t="s">
        <v>201</v>
      </c>
      <c r="T352" s="310" t="s">
        <v>12</v>
      </c>
      <c r="U352" s="310" t="s">
        <v>42</v>
      </c>
      <c r="V352" s="309">
        <v>1</v>
      </c>
    </row>
    <row r="353" spans="19:22" ht="30.75">
      <c r="S353" s="310" t="s">
        <v>100</v>
      </c>
      <c r="T353" s="310" t="s">
        <v>40</v>
      </c>
      <c r="U353" s="310" t="s">
        <v>41</v>
      </c>
      <c r="V353" s="309">
        <v>5</v>
      </c>
    </row>
    <row r="354" spans="19:22" ht="30.75">
      <c r="S354" s="310" t="s">
        <v>100</v>
      </c>
      <c r="T354" s="310" t="s">
        <v>40</v>
      </c>
      <c r="U354" s="310" t="s">
        <v>42</v>
      </c>
      <c r="V354" s="309">
        <v>6</v>
      </c>
    </row>
    <row r="355" spans="19:22" ht="30.75">
      <c r="S355" s="310" t="s">
        <v>100</v>
      </c>
      <c r="T355" s="310" t="s">
        <v>9</v>
      </c>
      <c r="U355" s="310" t="s">
        <v>41</v>
      </c>
      <c r="V355" s="309">
        <v>2</v>
      </c>
    </row>
    <row r="356" spans="19:22" ht="30.75">
      <c r="S356" s="310" t="s">
        <v>100</v>
      </c>
      <c r="T356" s="310" t="s">
        <v>9</v>
      </c>
      <c r="U356" s="310" t="s">
        <v>42</v>
      </c>
      <c r="V356" s="309">
        <v>2</v>
      </c>
    </row>
    <row r="357" spans="19:22" ht="30.75">
      <c r="S357" s="310" t="s">
        <v>100</v>
      </c>
      <c r="T357" s="310" t="s">
        <v>12</v>
      </c>
      <c r="U357" s="310" t="s">
        <v>41</v>
      </c>
      <c r="V357" s="309">
        <v>3</v>
      </c>
    </row>
    <row r="358" spans="19:22" ht="15.75">
      <c r="S358" s="310" t="s">
        <v>101</v>
      </c>
      <c r="T358" s="310" t="s">
        <v>40</v>
      </c>
      <c r="U358" s="310" t="s">
        <v>41</v>
      </c>
      <c r="V358" s="309">
        <v>3</v>
      </c>
    </row>
    <row r="359" spans="19:22" ht="15.75">
      <c r="S359" s="310" t="s">
        <v>101</v>
      </c>
      <c r="T359" s="310" t="s">
        <v>40</v>
      </c>
      <c r="U359" s="310" t="s">
        <v>42</v>
      </c>
      <c r="V359" s="309">
        <v>2</v>
      </c>
    </row>
    <row r="360" spans="19:22" ht="15.75">
      <c r="S360" s="310" t="s">
        <v>101</v>
      </c>
      <c r="T360" s="310" t="s">
        <v>12</v>
      </c>
      <c r="U360" s="310" t="s">
        <v>41</v>
      </c>
      <c r="V360" s="309">
        <v>2</v>
      </c>
    </row>
    <row r="361" spans="19:22" ht="15.75">
      <c r="S361" s="310" t="s">
        <v>102</v>
      </c>
      <c r="T361" s="310" t="s">
        <v>40</v>
      </c>
      <c r="U361" s="310" t="s">
        <v>41</v>
      </c>
      <c r="V361" s="309">
        <v>2581</v>
      </c>
    </row>
    <row r="362" spans="19:22" ht="15.75">
      <c r="S362" s="310" t="s">
        <v>102</v>
      </c>
      <c r="T362" s="310" t="s">
        <v>40</v>
      </c>
      <c r="U362" s="310" t="s">
        <v>42</v>
      </c>
      <c r="V362" s="309">
        <v>1902</v>
      </c>
    </row>
    <row r="363" spans="19:22" ht="15.75">
      <c r="S363" s="310" t="s">
        <v>102</v>
      </c>
      <c r="T363" s="310" t="s">
        <v>9</v>
      </c>
      <c r="U363" s="310" t="s">
        <v>41</v>
      </c>
      <c r="V363" s="309">
        <v>1007</v>
      </c>
    </row>
    <row r="364" spans="19:22" ht="15.75">
      <c r="S364" s="310" t="s">
        <v>102</v>
      </c>
      <c r="T364" s="310" t="s">
        <v>9</v>
      </c>
      <c r="U364" s="310" t="s">
        <v>42</v>
      </c>
      <c r="V364" s="309">
        <v>871</v>
      </c>
    </row>
    <row r="365" spans="19:22" ht="15.75">
      <c r="S365" s="310" t="s">
        <v>102</v>
      </c>
      <c r="T365" s="310" t="s">
        <v>12</v>
      </c>
      <c r="U365" s="310" t="s">
        <v>41</v>
      </c>
      <c r="V365" s="309">
        <v>541</v>
      </c>
    </row>
    <row r="366" spans="19:22" ht="15.75">
      <c r="S366" s="310" t="s">
        <v>102</v>
      </c>
      <c r="T366" s="310" t="s">
        <v>12</v>
      </c>
      <c r="U366" s="310" t="s">
        <v>42</v>
      </c>
      <c r="V366" s="309">
        <v>574</v>
      </c>
    </row>
    <row r="367" spans="19:22" ht="15.75">
      <c r="S367" s="310" t="s">
        <v>262</v>
      </c>
      <c r="T367" s="310" t="s">
        <v>40</v>
      </c>
      <c r="U367" s="310" t="s">
        <v>41</v>
      </c>
      <c r="V367" s="309">
        <v>104</v>
      </c>
    </row>
    <row r="368" spans="19:22" ht="15.75">
      <c r="S368" s="310" t="s">
        <v>262</v>
      </c>
      <c r="T368" s="310" t="s">
        <v>40</v>
      </c>
      <c r="U368" s="310" t="s">
        <v>42</v>
      </c>
      <c r="V368" s="309">
        <v>85</v>
      </c>
    </row>
    <row r="369" spans="19:22" ht="15.75">
      <c r="S369" s="310" t="s">
        <v>262</v>
      </c>
      <c r="T369" s="310" t="s">
        <v>9</v>
      </c>
      <c r="U369" s="310" t="s">
        <v>41</v>
      </c>
      <c r="V369" s="309">
        <v>30</v>
      </c>
    </row>
    <row r="370" spans="19:22" ht="15.75">
      <c r="S370" s="310" t="s">
        <v>262</v>
      </c>
      <c r="T370" s="310" t="s">
        <v>9</v>
      </c>
      <c r="U370" s="310" t="s">
        <v>42</v>
      </c>
      <c r="V370" s="309">
        <v>35</v>
      </c>
    </row>
    <row r="371" spans="19:22" ht="15.75">
      <c r="S371" s="310" t="s">
        <v>262</v>
      </c>
      <c r="T371" s="310" t="s">
        <v>12</v>
      </c>
      <c r="U371" s="310" t="s">
        <v>41</v>
      </c>
      <c r="V371" s="309">
        <v>21</v>
      </c>
    </row>
    <row r="372" spans="19:22" ht="15.75">
      <c r="S372" s="310" t="s">
        <v>262</v>
      </c>
      <c r="T372" s="310" t="s">
        <v>12</v>
      </c>
      <c r="U372" s="310" t="s">
        <v>42</v>
      </c>
      <c r="V372" s="309">
        <v>16</v>
      </c>
    </row>
    <row r="373" spans="19:22" ht="15.75">
      <c r="S373" s="310" t="s">
        <v>103</v>
      </c>
      <c r="T373" s="310" t="s">
        <v>40</v>
      </c>
      <c r="U373" s="310" t="s">
        <v>41</v>
      </c>
      <c r="V373" s="309">
        <v>49</v>
      </c>
    </row>
    <row r="374" spans="19:22" ht="15.75">
      <c r="S374" s="310" t="s">
        <v>103</v>
      </c>
      <c r="T374" s="310" t="s">
        <v>40</v>
      </c>
      <c r="U374" s="310" t="s">
        <v>42</v>
      </c>
      <c r="V374" s="309">
        <v>29</v>
      </c>
    </row>
    <row r="375" spans="19:22" ht="15.75">
      <c r="S375" s="310" t="s">
        <v>103</v>
      </c>
      <c r="T375" s="310" t="s">
        <v>9</v>
      </c>
      <c r="U375" s="310" t="s">
        <v>41</v>
      </c>
      <c r="V375" s="309">
        <v>25</v>
      </c>
    </row>
    <row r="376" spans="19:22" ht="15.75">
      <c r="S376" s="310" t="s">
        <v>103</v>
      </c>
      <c r="T376" s="310" t="s">
        <v>9</v>
      </c>
      <c r="U376" s="310" t="s">
        <v>42</v>
      </c>
      <c r="V376" s="309">
        <v>21</v>
      </c>
    </row>
    <row r="377" spans="19:22" ht="15.75">
      <c r="S377" s="310" t="s">
        <v>103</v>
      </c>
      <c r="T377" s="310" t="s">
        <v>12</v>
      </c>
      <c r="U377" s="310" t="s">
        <v>41</v>
      </c>
      <c r="V377" s="309">
        <v>9</v>
      </c>
    </row>
    <row r="378" spans="19:22" ht="15.75">
      <c r="S378" s="310" t="s">
        <v>103</v>
      </c>
      <c r="T378" s="310" t="s">
        <v>12</v>
      </c>
      <c r="U378" s="310" t="s">
        <v>42</v>
      </c>
      <c r="V378" s="309">
        <v>12</v>
      </c>
    </row>
    <row r="379" spans="19:22" ht="15.75">
      <c r="S379" s="310" t="s">
        <v>104</v>
      </c>
      <c r="T379" s="310" t="s">
        <v>40</v>
      </c>
      <c r="U379" s="310" t="s">
        <v>41</v>
      </c>
      <c r="V379" s="309">
        <v>205</v>
      </c>
    </row>
    <row r="380" spans="19:22" ht="15.75">
      <c r="S380" s="310" t="s">
        <v>104</v>
      </c>
      <c r="T380" s="310" t="s">
        <v>40</v>
      </c>
      <c r="U380" s="310" t="s">
        <v>42</v>
      </c>
      <c r="V380" s="309">
        <v>196</v>
      </c>
    </row>
    <row r="381" spans="19:22" ht="15.75">
      <c r="S381" s="310" t="s">
        <v>104</v>
      </c>
      <c r="T381" s="310" t="s">
        <v>9</v>
      </c>
      <c r="U381" s="310" t="s">
        <v>41</v>
      </c>
      <c r="V381" s="309">
        <v>85</v>
      </c>
    </row>
    <row r="382" spans="19:22" ht="15.75">
      <c r="S382" s="310" t="s">
        <v>104</v>
      </c>
      <c r="T382" s="310" t="s">
        <v>9</v>
      </c>
      <c r="U382" s="310" t="s">
        <v>42</v>
      </c>
      <c r="V382" s="309">
        <v>58</v>
      </c>
    </row>
    <row r="383" spans="19:22" ht="15.75">
      <c r="S383" s="310" t="s">
        <v>104</v>
      </c>
      <c r="T383" s="310" t="s">
        <v>12</v>
      </c>
      <c r="U383" s="310" t="s">
        <v>41</v>
      </c>
      <c r="V383" s="309">
        <v>46</v>
      </c>
    </row>
    <row r="384" spans="19:22" ht="15.75">
      <c r="S384" s="310" t="s">
        <v>104</v>
      </c>
      <c r="T384" s="310" t="s">
        <v>12</v>
      </c>
      <c r="U384" s="310" t="s">
        <v>42</v>
      </c>
      <c r="V384" s="309">
        <v>48</v>
      </c>
    </row>
    <row r="385" spans="19:22" ht="15.75">
      <c r="S385" s="310" t="s">
        <v>105</v>
      </c>
      <c r="T385" s="310" t="s">
        <v>40</v>
      </c>
      <c r="U385" s="310" t="s">
        <v>41</v>
      </c>
      <c r="V385" s="309">
        <v>1</v>
      </c>
    </row>
    <row r="386" spans="19:22" ht="15.75">
      <c r="S386" s="310" t="s">
        <v>105</v>
      </c>
      <c r="T386" s="310" t="s">
        <v>40</v>
      </c>
      <c r="U386" s="310" t="s">
        <v>42</v>
      </c>
      <c r="V386" s="309">
        <v>1</v>
      </c>
    </row>
    <row r="387" spans="19:22" ht="15.75">
      <c r="S387" s="310" t="s">
        <v>105</v>
      </c>
      <c r="T387" s="310" t="s">
        <v>9</v>
      </c>
      <c r="U387" s="310" t="s">
        <v>42</v>
      </c>
      <c r="V387" s="309">
        <v>3</v>
      </c>
    </row>
    <row r="388" spans="19:22" ht="15.75">
      <c r="S388" s="310" t="s">
        <v>202</v>
      </c>
      <c r="T388" s="310" t="s">
        <v>40</v>
      </c>
      <c r="U388" s="310" t="s">
        <v>41</v>
      </c>
      <c r="V388" s="309">
        <v>1</v>
      </c>
    </row>
    <row r="389" spans="19:22" ht="15.75">
      <c r="S389" s="310" t="s">
        <v>202</v>
      </c>
      <c r="T389" s="310" t="s">
        <v>40</v>
      </c>
      <c r="U389" s="310" t="s">
        <v>42</v>
      </c>
      <c r="V389" s="309">
        <v>2</v>
      </c>
    </row>
    <row r="390" spans="19:22" ht="15.75">
      <c r="S390" s="310" t="s">
        <v>202</v>
      </c>
      <c r="T390" s="310" t="s">
        <v>9</v>
      </c>
      <c r="U390" s="310" t="s">
        <v>42</v>
      </c>
      <c r="V390" s="309">
        <v>1</v>
      </c>
    </row>
    <row r="391" spans="19:22" ht="15.75">
      <c r="S391" s="310" t="s">
        <v>106</v>
      </c>
      <c r="T391" s="310" t="s">
        <v>40</v>
      </c>
      <c r="U391" s="310" t="s">
        <v>41</v>
      </c>
      <c r="V391" s="309">
        <v>60</v>
      </c>
    </row>
    <row r="392" spans="19:22" ht="15.75">
      <c r="S392" s="310" t="s">
        <v>106</v>
      </c>
      <c r="T392" s="310" t="s">
        <v>40</v>
      </c>
      <c r="U392" s="310" t="s">
        <v>42</v>
      </c>
      <c r="V392" s="309">
        <v>64</v>
      </c>
    </row>
    <row r="393" spans="19:22" ht="15.75">
      <c r="S393" s="310" t="s">
        <v>106</v>
      </c>
      <c r="T393" s="310" t="s">
        <v>9</v>
      </c>
      <c r="U393" s="310" t="s">
        <v>41</v>
      </c>
      <c r="V393" s="309">
        <v>40</v>
      </c>
    </row>
    <row r="394" spans="19:22" ht="15.75">
      <c r="S394" s="310" t="s">
        <v>106</v>
      </c>
      <c r="T394" s="310" t="s">
        <v>9</v>
      </c>
      <c r="U394" s="310" t="s">
        <v>42</v>
      </c>
      <c r="V394" s="309">
        <v>40</v>
      </c>
    </row>
    <row r="395" spans="19:22" ht="15.75">
      <c r="S395" s="310" t="s">
        <v>106</v>
      </c>
      <c r="T395" s="310" t="s">
        <v>12</v>
      </c>
      <c r="U395" s="310" t="s">
        <v>41</v>
      </c>
      <c r="V395" s="309">
        <v>10</v>
      </c>
    </row>
    <row r="396" spans="19:22" ht="15.75">
      <c r="S396" s="310" t="s">
        <v>106</v>
      </c>
      <c r="T396" s="310" t="s">
        <v>12</v>
      </c>
      <c r="U396" s="310" t="s">
        <v>42</v>
      </c>
      <c r="V396" s="309">
        <v>17</v>
      </c>
    </row>
    <row r="397" spans="19:22" ht="15.75">
      <c r="S397" s="310" t="s">
        <v>107</v>
      </c>
      <c r="T397" s="310" t="s">
        <v>40</v>
      </c>
      <c r="U397" s="310" t="s">
        <v>41</v>
      </c>
      <c r="V397" s="309">
        <v>212</v>
      </c>
    </row>
    <row r="398" spans="19:22" ht="15.75">
      <c r="S398" s="310" t="s">
        <v>107</v>
      </c>
      <c r="T398" s="310" t="s">
        <v>40</v>
      </c>
      <c r="U398" s="310" t="s">
        <v>42</v>
      </c>
      <c r="V398" s="309">
        <v>214</v>
      </c>
    </row>
    <row r="399" spans="19:22" ht="15.75">
      <c r="S399" s="310" t="s">
        <v>107</v>
      </c>
      <c r="T399" s="310" t="s">
        <v>9</v>
      </c>
      <c r="U399" s="310" t="s">
        <v>41</v>
      </c>
      <c r="V399" s="309">
        <v>103</v>
      </c>
    </row>
    <row r="400" spans="19:22" ht="15.75">
      <c r="S400" s="310" t="s">
        <v>107</v>
      </c>
      <c r="T400" s="310" t="s">
        <v>9</v>
      </c>
      <c r="U400" s="310" t="s">
        <v>42</v>
      </c>
      <c r="V400" s="309">
        <v>94</v>
      </c>
    </row>
    <row r="401" spans="19:22" ht="15.75">
      <c r="S401" s="310" t="s">
        <v>107</v>
      </c>
      <c r="T401" s="310" t="s">
        <v>12</v>
      </c>
      <c r="U401" s="310" t="s">
        <v>41</v>
      </c>
      <c r="V401" s="309">
        <v>56</v>
      </c>
    </row>
    <row r="402" spans="19:22" ht="15.75">
      <c r="S402" s="310" t="s">
        <v>107</v>
      </c>
      <c r="T402" s="310" t="s">
        <v>12</v>
      </c>
      <c r="U402" s="310" t="s">
        <v>42</v>
      </c>
      <c r="V402" s="309">
        <v>49</v>
      </c>
    </row>
    <row r="403" spans="19:22" ht="15.75">
      <c r="S403" s="310" t="s">
        <v>108</v>
      </c>
      <c r="T403" s="310" t="s">
        <v>40</v>
      </c>
      <c r="U403" s="310" t="s">
        <v>41</v>
      </c>
      <c r="V403" s="309">
        <v>3105</v>
      </c>
    </row>
    <row r="404" spans="19:22" ht="15.75">
      <c r="S404" s="310" t="s">
        <v>108</v>
      </c>
      <c r="T404" s="310" t="s">
        <v>40</v>
      </c>
      <c r="U404" s="310" t="s">
        <v>42</v>
      </c>
      <c r="V404" s="309">
        <v>2456</v>
      </c>
    </row>
    <row r="405" spans="19:22" ht="15.75">
      <c r="S405" s="310" t="s">
        <v>108</v>
      </c>
      <c r="T405" s="310" t="s">
        <v>9</v>
      </c>
      <c r="U405" s="310" t="s">
        <v>41</v>
      </c>
      <c r="V405" s="309">
        <v>1070</v>
      </c>
    </row>
    <row r="406" spans="19:22" ht="15.75">
      <c r="S406" s="310" t="s">
        <v>108</v>
      </c>
      <c r="T406" s="310" t="s">
        <v>9</v>
      </c>
      <c r="U406" s="310" t="s">
        <v>42</v>
      </c>
      <c r="V406" s="309">
        <v>957</v>
      </c>
    </row>
    <row r="407" spans="19:22" ht="15.75">
      <c r="S407" s="310" t="s">
        <v>108</v>
      </c>
      <c r="T407" s="310" t="s">
        <v>12</v>
      </c>
      <c r="U407" s="310" t="s">
        <v>41</v>
      </c>
      <c r="V407" s="309">
        <v>764</v>
      </c>
    </row>
    <row r="408" spans="19:22" ht="15.75">
      <c r="S408" s="310" t="s">
        <v>108</v>
      </c>
      <c r="T408" s="310" t="s">
        <v>12</v>
      </c>
      <c r="U408" s="310" t="s">
        <v>42</v>
      </c>
      <c r="V408" s="309">
        <v>797</v>
      </c>
    </row>
    <row r="409" spans="19:22" ht="15.75">
      <c r="S409" s="310" t="s">
        <v>109</v>
      </c>
      <c r="T409" s="310" t="s">
        <v>40</v>
      </c>
      <c r="U409" s="310" t="s">
        <v>41</v>
      </c>
      <c r="V409" s="309">
        <v>59</v>
      </c>
    </row>
    <row r="410" spans="19:22" ht="15.75">
      <c r="S410" s="310" t="s">
        <v>109</v>
      </c>
      <c r="T410" s="310" t="s">
        <v>40</v>
      </c>
      <c r="U410" s="310" t="s">
        <v>42</v>
      </c>
      <c r="V410" s="309">
        <v>48</v>
      </c>
    </row>
    <row r="411" spans="19:22" ht="15.75">
      <c r="S411" s="310" t="s">
        <v>109</v>
      </c>
      <c r="T411" s="310" t="s">
        <v>9</v>
      </c>
      <c r="U411" s="310" t="s">
        <v>41</v>
      </c>
      <c r="V411" s="309">
        <v>30</v>
      </c>
    </row>
    <row r="412" spans="19:22" ht="15.75">
      <c r="S412" s="310" t="s">
        <v>109</v>
      </c>
      <c r="T412" s="310" t="s">
        <v>9</v>
      </c>
      <c r="U412" s="310" t="s">
        <v>42</v>
      </c>
      <c r="V412" s="309">
        <v>25</v>
      </c>
    </row>
    <row r="413" spans="19:22" ht="15.75">
      <c r="S413" s="310" t="s">
        <v>109</v>
      </c>
      <c r="T413" s="310" t="s">
        <v>12</v>
      </c>
      <c r="U413" s="310" t="s">
        <v>41</v>
      </c>
      <c r="V413" s="309">
        <v>17</v>
      </c>
    </row>
    <row r="414" spans="19:22" ht="15.75">
      <c r="S414" s="310" t="s">
        <v>109</v>
      </c>
      <c r="T414" s="310" t="s">
        <v>12</v>
      </c>
      <c r="U414" s="310" t="s">
        <v>42</v>
      </c>
      <c r="V414" s="309">
        <v>17</v>
      </c>
    </row>
    <row r="415" spans="19:22" ht="15.75">
      <c r="S415" s="310" t="s">
        <v>203</v>
      </c>
      <c r="T415" s="310" t="s">
        <v>40</v>
      </c>
      <c r="U415" s="310" t="s">
        <v>41</v>
      </c>
      <c r="V415" s="309">
        <v>7</v>
      </c>
    </row>
    <row r="416" spans="19:22" ht="15.75">
      <c r="S416" s="310" t="s">
        <v>203</v>
      </c>
      <c r="T416" s="310" t="s">
        <v>40</v>
      </c>
      <c r="U416" s="310" t="s">
        <v>42</v>
      </c>
      <c r="V416" s="309">
        <v>4</v>
      </c>
    </row>
    <row r="417" spans="19:22" ht="15.75">
      <c r="S417" s="310" t="s">
        <v>203</v>
      </c>
      <c r="T417" s="310" t="s">
        <v>9</v>
      </c>
      <c r="U417" s="310" t="s">
        <v>42</v>
      </c>
      <c r="V417" s="309">
        <v>1</v>
      </c>
    </row>
    <row r="418" spans="19:22" ht="15.75">
      <c r="S418" s="310" t="s">
        <v>203</v>
      </c>
      <c r="T418" s="310" t="s">
        <v>12</v>
      </c>
      <c r="U418" s="310" t="s">
        <v>41</v>
      </c>
      <c r="V418" s="309">
        <v>2</v>
      </c>
    </row>
    <row r="419" spans="19:22" ht="15.75">
      <c r="S419" s="310" t="s">
        <v>203</v>
      </c>
      <c r="T419" s="310" t="s">
        <v>12</v>
      </c>
      <c r="U419" s="310" t="s">
        <v>42</v>
      </c>
      <c r="V419" s="309">
        <v>3</v>
      </c>
    </row>
    <row r="420" spans="19:22" ht="15.75">
      <c r="S420" s="310" t="s">
        <v>110</v>
      </c>
      <c r="T420" s="310" t="s">
        <v>40</v>
      </c>
      <c r="U420" s="310" t="s">
        <v>41</v>
      </c>
      <c r="V420" s="309">
        <v>8</v>
      </c>
    </row>
    <row r="421" spans="19:22" ht="15.75">
      <c r="S421" s="310" t="s">
        <v>110</v>
      </c>
      <c r="T421" s="310" t="s">
        <v>40</v>
      </c>
      <c r="U421" s="310" t="s">
        <v>42</v>
      </c>
      <c r="V421" s="309">
        <v>8</v>
      </c>
    </row>
    <row r="422" spans="19:22" ht="15.75">
      <c r="S422" s="310" t="s">
        <v>110</v>
      </c>
      <c r="T422" s="310" t="s">
        <v>9</v>
      </c>
      <c r="U422" s="310" t="s">
        <v>41</v>
      </c>
      <c r="V422" s="309">
        <v>5</v>
      </c>
    </row>
    <row r="423" spans="19:22" ht="15.75">
      <c r="S423" s="310" t="s">
        <v>110</v>
      </c>
      <c r="T423" s="310" t="s">
        <v>9</v>
      </c>
      <c r="U423" s="310" t="s">
        <v>42</v>
      </c>
      <c r="V423" s="309">
        <v>3</v>
      </c>
    </row>
    <row r="424" spans="19:22" ht="15.75">
      <c r="S424" s="310" t="s">
        <v>110</v>
      </c>
      <c r="T424" s="310" t="s">
        <v>12</v>
      </c>
      <c r="U424" s="310" t="s">
        <v>41</v>
      </c>
      <c r="V424" s="309">
        <v>1</v>
      </c>
    </row>
    <row r="425" spans="19:22" ht="15.75">
      <c r="S425" s="310" t="s">
        <v>110</v>
      </c>
      <c r="T425" s="310" t="s">
        <v>12</v>
      </c>
      <c r="U425" s="310" t="s">
        <v>42</v>
      </c>
      <c r="V425" s="309">
        <v>4</v>
      </c>
    </row>
    <row r="426" spans="19:22" ht="15.75">
      <c r="S426" s="310" t="s">
        <v>204</v>
      </c>
      <c r="T426" s="310" t="s">
        <v>40</v>
      </c>
      <c r="U426" s="310" t="s">
        <v>41</v>
      </c>
      <c r="V426" s="309">
        <v>3</v>
      </c>
    </row>
    <row r="427" spans="19:22" ht="15.75">
      <c r="S427" s="310" t="s">
        <v>36</v>
      </c>
      <c r="T427" s="310" t="s">
        <v>40</v>
      </c>
      <c r="U427" s="310" t="s">
        <v>41</v>
      </c>
      <c r="V427" s="309">
        <v>51771</v>
      </c>
    </row>
    <row r="428" spans="19:22" ht="15.75">
      <c r="S428" s="310" t="s">
        <v>36</v>
      </c>
      <c r="T428" s="310" t="s">
        <v>40</v>
      </c>
      <c r="U428" s="310" t="s">
        <v>42</v>
      </c>
      <c r="V428" s="309">
        <v>55101</v>
      </c>
    </row>
    <row r="429" spans="19:22" ht="15.75">
      <c r="S429" s="310" t="s">
        <v>36</v>
      </c>
      <c r="T429" s="310" t="s">
        <v>9</v>
      </c>
      <c r="U429" s="310" t="s">
        <v>41</v>
      </c>
      <c r="V429" s="309">
        <v>19163</v>
      </c>
    </row>
    <row r="430" spans="19:22" ht="15.75">
      <c r="S430" s="310" t="s">
        <v>36</v>
      </c>
      <c r="T430" s="310" t="s">
        <v>9</v>
      </c>
      <c r="U430" s="310" t="s">
        <v>42</v>
      </c>
      <c r="V430" s="309">
        <v>17636</v>
      </c>
    </row>
    <row r="431" spans="19:22" ht="15.75">
      <c r="S431" s="310" t="s">
        <v>36</v>
      </c>
      <c r="T431" s="310" t="s">
        <v>12</v>
      </c>
      <c r="U431" s="310" t="s">
        <v>41</v>
      </c>
      <c r="V431" s="309">
        <v>13119</v>
      </c>
    </row>
    <row r="432" spans="19:22" ht="15.75">
      <c r="S432" s="310" t="s">
        <v>36</v>
      </c>
      <c r="T432" s="310" t="s">
        <v>12</v>
      </c>
      <c r="U432" s="310" t="s">
        <v>42</v>
      </c>
      <c r="V432" s="309">
        <v>15960</v>
      </c>
    </row>
    <row r="433" spans="19:22" ht="15.75">
      <c r="S433" s="310" t="s">
        <v>111</v>
      </c>
      <c r="T433" s="310" t="s">
        <v>40</v>
      </c>
      <c r="U433" s="310" t="s">
        <v>41</v>
      </c>
      <c r="V433" s="309">
        <v>646</v>
      </c>
    </row>
    <row r="434" spans="19:22" ht="15.75">
      <c r="S434" s="310" t="s">
        <v>111</v>
      </c>
      <c r="T434" s="310" t="s">
        <v>40</v>
      </c>
      <c r="U434" s="310" t="s">
        <v>42</v>
      </c>
      <c r="V434" s="309">
        <v>740</v>
      </c>
    </row>
    <row r="435" spans="19:22" ht="15.75">
      <c r="S435" s="310" t="s">
        <v>111</v>
      </c>
      <c r="T435" s="310" t="s">
        <v>9</v>
      </c>
      <c r="U435" s="310" t="s">
        <v>41</v>
      </c>
      <c r="V435" s="309">
        <v>247</v>
      </c>
    </row>
    <row r="436" spans="19:22" ht="15.75">
      <c r="S436" s="310" t="s">
        <v>111</v>
      </c>
      <c r="T436" s="310" t="s">
        <v>9</v>
      </c>
      <c r="U436" s="310" t="s">
        <v>42</v>
      </c>
      <c r="V436" s="309">
        <v>204</v>
      </c>
    </row>
    <row r="437" spans="19:22" ht="15.75">
      <c r="S437" s="310" t="s">
        <v>111</v>
      </c>
      <c r="T437" s="310" t="s">
        <v>12</v>
      </c>
      <c r="U437" s="310" t="s">
        <v>41</v>
      </c>
      <c r="V437" s="309">
        <v>132</v>
      </c>
    </row>
    <row r="438" spans="19:22" ht="15.75">
      <c r="S438" s="310" t="s">
        <v>111</v>
      </c>
      <c r="T438" s="310" t="s">
        <v>12</v>
      </c>
      <c r="U438" s="310" t="s">
        <v>42</v>
      </c>
      <c r="V438" s="309">
        <v>177</v>
      </c>
    </row>
    <row r="439" spans="19:22" ht="15.75">
      <c r="S439" s="310" t="s">
        <v>112</v>
      </c>
      <c r="T439" s="310" t="s">
        <v>40</v>
      </c>
      <c r="U439" s="310" t="s">
        <v>41</v>
      </c>
      <c r="V439" s="309">
        <v>75</v>
      </c>
    </row>
    <row r="440" spans="19:22" ht="15.75">
      <c r="S440" s="310" t="s">
        <v>112</v>
      </c>
      <c r="T440" s="310" t="s">
        <v>40</v>
      </c>
      <c r="U440" s="310" t="s">
        <v>42</v>
      </c>
      <c r="V440" s="309">
        <v>53</v>
      </c>
    </row>
    <row r="441" spans="19:22" ht="15.75">
      <c r="S441" s="310" t="s">
        <v>112</v>
      </c>
      <c r="T441" s="310" t="s">
        <v>9</v>
      </c>
      <c r="U441" s="310" t="s">
        <v>41</v>
      </c>
      <c r="V441" s="309">
        <v>45</v>
      </c>
    </row>
    <row r="442" spans="19:22" ht="15.75">
      <c r="S442" s="310" t="s">
        <v>112</v>
      </c>
      <c r="T442" s="310" t="s">
        <v>9</v>
      </c>
      <c r="U442" s="310" t="s">
        <v>42</v>
      </c>
      <c r="V442" s="309">
        <v>22</v>
      </c>
    </row>
    <row r="443" spans="19:22" ht="15.75">
      <c r="S443" s="310" t="s">
        <v>112</v>
      </c>
      <c r="T443" s="310" t="s">
        <v>12</v>
      </c>
      <c r="U443" s="310" t="s">
        <v>41</v>
      </c>
      <c r="V443" s="309">
        <v>9</v>
      </c>
    </row>
    <row r="444" spans="19:22" ht="15.75">
      <c r="S444" s="310" t="s">
        <v>112</v>
      </c>
      <c r="T444" s="310" t="s">
        <v>12</v>
      </c>
      <c r="U444" s="310" t="s">
        <v>42</v>
      </c>
      <c r="V444" s="309">
        <v>18</v>
      </c>
    </row>
    <row r="445" spans="19:22" ht="15.75">
      <c r="S445" s="310" t="s">
        <v>113</v>
      </c>
      <c r="T445" s="310" t="s">
        <v>40</v>
      </c>
      <c r="U445" s="310" t="s">
        <v>41</v>
      </c>
      <c r="V445" s="309">
        <v>138</v>
      </c>
    </row>
    <row r="446" spans="19:22" ht="15.75">
      <c r="S446" s="310" t="s">
        <v>113</v>
      </c>
      <c r="T446" s="310" t="s">
        <v>40</v>
      </c>
      <c r="U446" s="310" t="s">
        <v>42</v>
      </c>
      <c r="V446" s="309">
        <v>127</v>
      </c>
    </row>
    <row r="447" spans="19:22" ht="15.75">
      <c r="S447" s="310" t="s">
        <v>113</v>
      </c>
      <c r="T447" s="310" t="s">
        <v>9</v>
      </c>
      <c r="U447" s="310" t="s">
        <v>41</v>
      </c>
      <c r="V447" s="309">
        <v>64</v>
      </c>
    </row>
    <row r="448" spans="19:22" ht="15.75">
      <c r="S448" s="310" t="s">
        <v>113</v>
      </c>
      <c r="T448" s="310" t="s">
        <v>9</v>
      </c>
      <c r="U448" s="310" t="s">
        <v>42</v>
      </c>
      <c r="V448" s="309">
        <v>42</v>
      </c>
    </row>
    <row r="449" spans="19:22" ht="15.75">
      <c r="S449" s="310" t="s">
        <v>113</v>
      </c>
      <c r="T449" s="310" t="s">
        <v>12</v>
      </c>
      <c r="U449" s="310" t="s">
        <v>41</v>
      </c>
      <c r="V449" s="309">
        <v>22</v>
      </c>
    </row>
    <row r="450" spans="19:22" ht="15.75">
      <c r="S450" s="310" t="s">
        <v>113</v>
      </c>
      <c r="T450" s="310" t="s">
        <v>12</v>
      </c>
      <c r="U450" s="310" t="s">
        <v>42</v>
      </c>
      <c r="V450" s="309">
        <v>26</v>
      </c>
    </row>
    <row r="451" spans="19:22" ht="15.75">
      <c r="S451" s="310" t="s">
        <v>114</v>
      </c>
      <c r="T451" s="310" t="s">
        <v>40</v>
      </c>
      <c r="U451" s="310" t="s">
        <v>41</v>
      </c>
      <c r="V451" s="309">
        <v>325</v>
      </c>
    </row>
    <row r="452" spans="19:22" ht="15.75">
      <c r="S452" s="310" t="s">
        <v>114</v>
      </c>
      <c r="T452" s="310" t="s">
        <v>40</v>
      </c>
      <c r="U452" s="310" t="s">
        <v>42</v>
      </c>
      <c r="V452" s="309">
        <v>207</v>
      </c>
    </row>
    <row r="453" spans="19:22" ht="15.75">
      <c r="S453" s="310" t="s">
        <v>114</v>
      </c>
      <c r="T453" s="310" t="s">
        <v>9</v>
      </c>
      <c r="U453" s="310" t="s">
        <v>41</v>
      </c>
      <c r="V453" s="309">
        <v>104</v>
      </c>
    </row>
    <row r="454" spans="19:22" ht="15.75">
      <c r="S454" s="310" t="s">
        <v>114</v>
      </c>
      <c r="T454" s="310" t="s">
        <v>9</v>
      </c>
      <c r="U454" s="310" t="s">
        <v>42</v>
      </c>
      <c r="V454" s="309">
        <v>98</v>
      </c>
    </row>
    <row r="455" spans="19:22" ht="15.75">
      <c r="S455" s="310" t="s">
        <v>114</v>
      </c>
      <c r="T455" s="310" t="s">
        <v>12</v>
      </c>
      <c r="U455" s="310" t="s">
        <v>41</v>
      </c>
      <c r="V455" s="309">
        <v>47</v>
      </c>
    </row>
    <row r="456" spans="19:22" ht="15.75">
      <c r="S456" s="310" t="s">
        <v>114</v>
      </c>
      <c r="T456" s="310" t="s">
        <v>12</v>
      </c>
      <c r="U456" s="310" t="s">
        <v>42</v>
      </c>
      <c r="V456" s="309">
        <v>76</v>
      </c>
    </row>
    <row r="457" spans="19:22" ht="15.75">
      <c r="S457" s="310" t="s">
        <v>115</v>
      </c>
      <c r="T457" s="310" t="s">
        <v>40</v>
      </c>
      <c r="U457" s="310" t="s">
        <v>41</v>
      </c>
      <c r="V457" s="309">
        <v>42</v>
      </c>
    </row>
    <row r="458" spans="19:22" ht="15.75">
      <c r="S458" s="310" t="s">
        <v>115</v>
      </c>
      <c r="T458" s="310" t="s">
        <v>40</v>
      </c>
      <c r="U458" s="310" t="s">
        <v>42</v>
      </c>
      <c r="V458" s="309">
        <v>35</v>
      </c>
    </row>
    <row r="459" spans="19:22" ht="15.75">
      <c r="S459" s="310" t="s">
        <v>115</v>
      </c>
      <c r="T459" s="310" t="s">
        <v>9</v>
      </c>
      <c r="U459" s="310" t="s">
        <v>41</v>
      </c>
      <c r="V459" s="309">
        <v>29</v>
      </c>
    </row>
    <row r="460" spans="19:22" ht="15.75">
      <c r="S460" s="310" t="s">
        <v>115</v>
      </c>
      <c r="T460" s="310" t="s">
        <v>9</v>
      </c>
      <c r="U460" s="310" t="s">
        <v>42</v>
      </c>
      <c r="V460" s="309">
        <v>38</v>
      </c>
    </row>
    <row r="461" spans="19:22" ht="15.75">
      <c r="S461" s="310" t="s">
        <v>115</v>
      </c>
      <c r="T461" s="310" t="s">
        <v>12</v>
      </c>
      <c r="U461" s="310" t="s">
        <v>41</v>
      </c>
      <c r="V461" s="309">
        <v>5</v>
      </c>
    </row>
    <row r="462" spans="19:22" ht="15.75">
      <c r="S462" s="310" t="s">
        <v>115</v>
      </c>
      <c r="T462" s="310" t="s">
        <v>12</v>
      </c>
      <c r="U462" s="310" t="s">
        <v>42</v>
      </c>
      <c r="V462" s="309">
        <v>13</v>
      </c>
    </row>
    <row r="463" spans="19:22" ht="15.75">
      <c r="S463" s="310" t="s">
        <v>116</v>
      </c>
      <c r="T463" s="310" t="s">
        <v>40</v>
      </c>
      <c r="U463" s="310" t="s">
        <v>41</v>
      </c>
      <c r="V463" s="309">
        <v>47</v>
      </c>
    </row>
    <row r="464" spans="19:22" ht="15.75">
      <c r="S464" s="310" t="s">
        <v>116</v>
      </c>
      <c r="T464" s="310" t="s">
        <v>40</v>
      </c>
      <c r="U464" s="310" t="s">
        <v>42</v>
      </c>
      <c r="V464" s="309">
        <v>57</v>
      </c>
    </row>
    <row r="465" spans="19:22" ht="15.75">
      <c r="S465" s="310" t="s">
        <v>116</v>
      </c>
      <c r="T465" s="310" t="s">
        <v>9</v>
      </c>
      <c r="U465" s="310" t="s">
        <v>41</v>
      </c>
      <c r="V465" s="309">
        <v>60</v>
      </c>
    </row>
    <row r="466" spans="19:22" ht="15.75">
      <c r="S466" s="310" t="s">
        <v>116</v>
      </c>
      <c r="T466" s="310" t="s">
        <v>9</v>
      </c>
      <c r="U466" s="310" t="s">
        <v>42</v>
      </c>
      <c r="V466" s="309">
        <v>38</v>
      </c>
    </row>
    <row r="467" spans="19:22" ht="15.75">
      <c r="S467" s="310" t="s">
        <v>116</v>
      </c>
      <c r="T467" s="310" t="s">
        <v>12</v>
      </c>
      <c r="U467" s="310" t="s">
        <v>41</v>
      </c>
      <c r="V467" s="309">
        <v>15</v>
      </c>
    </row>
    <row r="468" spans="19:22" ht="15.75">
      <c r="S468" s="310" t="s">
        <v>116</v>
      </c>
      <c r="T468" s="310" t="s">
        <v>12</v>
      </c>
      <c r="U468" s="310" t="s">
        <v>42</v>
      </c>
      <c r="V468" s="309">
        <v>18</v>
      </c>
    </row>
    <row r="469" spans="19:22" ht="15.75">
      <c r="S469" s="310" t="s">
        <v>117</v>
      </c>
      <c r="T469" s="310" t="s">
        <v>40</v>
      </c>
      <c r="U469" s="310" t="s">
        <v>41</v>
      </c>
      <c r="V469" s="309">
        <v>54</v>
      </c>
    </row>
    <row r="470" spans="19:22" ht="15.75">
      <c r="S470" s="310" t="s">
        <v>117</v>
      </c>
      <c r="T470" s="310" t="s">
        <v>40</v>
      </c>
      <c r="U470" s="310" t="s">
        <v>42</v>
      </c>
      <c r="V470" s="309">
        <v>41</v>
      </c>
    </row>
    <row r="471" spans="19:22" ht="15.75">
      <c r="S471" s="310" t="s">
        <v>117</v>
      </c>
      <c r="T471" s="310" t="s">
        <v>9</v>
      </c>
      <c r="U471" s="310" t="s">
        <v>41</v>
      </c>
      <c r="V471" s="309">
        <v>23</v>
      </c>
    </row>
    <row r="472" spans="19:22" ht="15.75">
      <c r="S472" s="310" t="s">
        <v>117</v>
      </c>
      <c r="T472" s="310" t="s">
        <v>9</v>
      </c>
      <c r="U472" s="310" t="s">
        <v>42</v>
      </c>
      <c r="V472" s="309">
        <v>27</v>
      </c>
    </row>
    <row r="473" spans="19:22" ht="15.75">
      <c r="S473" s="310" t="s">
        <v>117</v>
      </c>
      <c r="T473" s="310" t="s">
        <v>12</v>
      </c>
      <c r="U473" s="310" t="s">
        <v>41</v>
      </c>
      <c r="V473" s="309">
        <v>11</v>
      </c>
    </row>
    <row r="474" spans="19:22" ht="15.75">
      <c r="S474" s="310" t="s">
        <v>117</v>
      </c>
      <c r="T474" s="310" t="s">
        <v>12</v>
      </c>
      <c r="U474" s="310" t="s">
        <v>42</v>
      </c>
      <c r="V474" s="309">
        <v>7</v>
      </c>
    </row>
    <row r="475" spans="19:22" ht="15.75">
      <c r="S475" s="310" t="s">
        <v>205</v>
      </c>
      <c r="T475" s="310" t="s">
        <v>40</v>
      </c>
      <c r="U475" s="310" t="s">
        <v>41</v>
      </c>
      <c r="V475" s="309">
        <v>7</v>
      </c>
    </row>
    <row r="476" spans="19:22" ht="15.75">
      <c r="S476" s="310" t="s">
        <v>205</v>
      </c>
      <c r="T476" s="310" t="s">
        <v>40</v>
      </c>
      <c r="U476" s="310" t="s">
        <v>42</v>
      </c>
      <c r="V476" s="309">
        <v>7</v>
      </c>
    </row>
    <row r="477" spans="19:22" ht="15.75">
      <c r="S477" s="310" t="s">
        <v>205</v>
      </c>
      <c r="T477" s="310" t="s">
        <v>9</v>
      </c>
      <c r="U477" s="310" t="s">
        <v>41</v>
      </c>
      <c r="V477" s="309">
        <v>5</v>
      </c>
    </row>
    <row r="478" spans="19:22" ht="15.75">
      <c r="S478" s="310" t="s">
        <v>205</v>
      </c>
      <c r="T478" s="310" t="s">
        <v>9</v>
      </c>
      <c r="U478" s="310" t="s">
        <v>42</v>
      </c>
      <c r="V478" s="309">
        <v>1</v>
      </c>
    </row>
    <row r="479" spans="19:22" ht="15.75">
      <c r="S479" s="310" t="s">
        <v>205</v>
      </c>
      <c r="T479" s="310" t="s">
        <v>12</v>
      </c>
      <c r="U479" s="310" t="s">
        <v>42</v>
      </c>
      <c r="V479" s="309">
        <v>1</v>
      </c>
    </row>
    <row r="480" spans="19:22" ht="15.75">
      <c r="S480" s="310" t="s">
        <v>118</v>
      </c>
      <c r="T480" s="310" t="s">
        <v>40</v>
      </c>
      <c r="U480" s="310" t="s">
        <v>41</v>
      </c>
      <c r="V480" s="309">
        <v>59</v>
      </c>
    </row>
    <row r="481" spans="19:22" ht="15.75">
      <c r="S481" s="310" t="s">
        <v>118</v>
      </c>
      <c r="T481" s="310" t="s">
        <v>40</v>
      </c>
      <c r="U481" s="310" t="s">
        <v>42</v>
      </c>
      <c r="V481" s="309">
        <v>41</v>
      </c>
    </row>
    <row r="482" spans="19:22" ht="15.75">
      <c r="S482" s="310" t="s">
        <v>118</v>
      </c>
      <c r="T482" s="310" t="s">
        <v>9</v>
      </c>
      <c r="U482" s="310" t="s">
        <v>41</v>
      </c>
      <c r="V482" s="309">
        <v>17</v>
      </c>
    </row>
    <row r="483" spans="19:22" ht="15.75">
      <c r="S483" s="310" t="s">
        <v>118</v>
      </c>
      <c r="T483" s="310" t="s">
        <v>9</v>
      </c>
      <c r="U483" s="310" t="s">
        <v>42</v>
      </c>
      <c r="V483" s="309">
        <v>14</v>
      </c>
    </row>
    <row r="484" spans="19:22" ht="15.75">
      <c r="S484" s="310" t="s">
        <v>118</v>
      </c>
      <c r="T484" s="310" t="s">
        <v>12</v>
      </c>
      <c r="U484" s="310" t="s">
        <v>41</v>
      </c>
      <c r="V484" s="309">
        <v>6</v>
      </c>
    </row>
    <row r="485" spans="19:22" ht="15.75">
      <c r="S485" s="310" t="s">
        <v>118</v>
      </c>
      <c r="T485" s="310" t="s">
        <v>12</v>
      </c>
      <c r="U485" s="310" t="s">
        <v>42</v>
      </c>
      <c r="V485" s="309">
        <v>8</v>
      </c>
    </row>
    <row r="486" spans="19:22" ht="15.75">
      <c r="S486" s="310" t="s">
        <v>119</v>
      </c>
      <c r="T486" s="310" t="s">
        <v>40</v>
      </c>
      <c r="U486" s="310" t="s">
        <v>41</v>
      </c>
      <c r="V486" s="309">
        <v>96</v>
      </c>
    </row>
    <row r="487" spans="19:22" ht="15.75">
      <c r="S487" s="310" t="s">
        <v>119</v>
      </c>
      <c r="T487" s="310" t="s">
        <v>40</v>
      </c>
      <c r="U487" s="310" t="s">
        <v>42</v>
      </c>
      <c r="V487" s="309">
        <v>71</v>
      </c>
    </row>
    <row r="488" spans="19:22" ht="15.75">
      <c r="S488" s="310" t="s">
        <v>119</v>
      </c>
      <c r="T488" s="310" t="s">
        <v>9</v>
      </c>
      <c r="U488" s="310" t="s">
        <v>41</v>
      </c>
      <c r="V488" s="309">
        <v>58</v>
      </c>
    </row>
    <row r="489" spans="19:22" ht="15.75">
      <c r="S489" s="310" t="s">
        <v>119</v>
      </c>
      <c r="T489" s="310" t="s">
        <v>9</v>
      </c>
      <c r="U489" s="310" t="s">
        <v>42</v>
      </c>
      <c r="V489" s="309">
        <v>44</v>
      </c>
    </row>
    <row r="490" spans="19:22" ht="15.75">
      <c r="S490" s="310" t="s">
        <v>119</v>
      </c>
      <c r="T490" s="310" t="s">
        <v>12</v>
      </c>
      <c r="U490" s="310" t="s">
        <v>41</v>
      </c>
      <c r="V490" s="309">
        <v>25</v>
      </c>
    </row>
    <row r="491" spans="19:22" ht="15.75">
      <c r="S491" s="310" t="s">
        <v>119</v>
      </c>
      <c r="T491" s="310" t="s">
        <v>12</v>
      </c>
      <c r="U491" s="310" t="s">
        <v>42</v>
      </c>
      <c r="V491" s="309">
        <v>24</v>
      </c>
    </row>
    <row r="492" spans="19:22" ht="15.75">
      <c r="S492" s="310" t="s">
        <v>263</v>
      </c>
      <c r="T492" s="310" t="s">
        <v>40</v>
      </c>
      <c r="U492" s="310" t="s">
        <v>41</v>
      </c>
      <c r="V492" s="309">
        <v>114</v>
      </c>
    </row>
    <row r="493" spans="19:22" ht="15.75">
      <c r="S493" s="310" t="s">
        <v>263</v>
      </c>
      <c r="T493" s="310" t="s">
        <v>40</v>
      </c>
      <c r="U493" s="310" t="s">
        <v>42</v>
      </c>
      <c r="V493" s="309">
        <v>76</v>
      </c>
    </row>
    <row r="494" spans="19:22" ht="15.75">
      <c r="S494" s="310" t="s">
        <v>263</v>
      </c>
      <c r="T494" s="310" t="s">
        <v>9</v>
      </c>
      <c r="U494" s="310" t="s">
        <v>41</v>
      </c>
      <c r="V494" s="309">
        <v>51</v>
      </c>
    </row>
    <row r="495" spans="19:22" ht="15.75">
      <c r="S495" s="310" t="s">
        <v>263</v>
      </c>
      <c r="T495" s="310" t="s">
        <v>9</v>
      </c>
      <c r="U495" s="310" t="s">
        <v>42</v>
      </c>
      <c r="V495" s="309">
        <v>40</v>
      </c>
    </row>
    <row r="496" spans="19:22" ht="15.75">
      <c r="S496" s="310" t="s">
        <v>263</v>
      </c>
      <c r="T496" s="310" t="s">
        <v>12</v>
      </c>
      <c r="U496" s="310" t="s">
        <v>41</v>
      </c>
      <c r="V496" s="309">
        <v>27</v>
      </c>
    </row>
    <row r="497" spans="19:22" ht="15.75">
      <c r="S497" s="310" t="s">
        <v>263</v>
      </c>
      <c r="T497" s="310" t="s">
        <v>12</v>
      </c>
      <c r="U497" s="310" t="s">
        <v>42</v>
      </c>
      <c r="V497" s="309">
        <v>13</v>
      </c>
    </row>
    <row r="498" spans="19:22" ht="15.75">
      <c r="S498" s="310" t="s">
        <v>120</v>
      </c>
      <c r="T498" s="310" t="s">
        <v>40</v>
      </c>
      <c r="U498" s="310" t="s">
        <v>41</v>
      </c>
      <c r="V498" s="309">
        <v>3541</v>
      </c>
    </row>
    <row r="499" spans="19:22" ht="15.75">
      <c r="S499" s="310" t="s">
        <v>120</v>
      </c>
      <c r="T499" s="310" t="s">
        <v>40</v>
      </c>
      <c r="U499" s="310" t="s">
        <v>42</v>
      </c>
      <c r="V499" s="309">
        <v>2783</v>
      </c>
    </row>
    <row r="500" spans="19:22" ht="15.75">
      <c r="S500" s="310" t="s">
        <v>120</v>
      </c>
      <c r="T500" s="310" t="s">
        <v>9</v>
      </c>
      <c r="U500" s="310" t="s">
        <v>41</v>
      </c>
      <c r="V500" s="309">
        <v>1297</v>
      </c>
    </row>
    <row r="501" spans="19:22" ht="15.75">
      <c r="S501" s="310" t="s">
        <v>120</v>
      </c>
      <c r="T501" s="310" t="s">
        <v>9</v>
      </c>
      <c r="U501" s="310" t="s">
        <v>42</v>
      </c>
      <c r="V501" s="309">
        <v>1347</v>
      </c>
    </row>
    <row r="502" spans="19:22" ht="15.75">
      <c r="S502" s="310" t="s">
        <v>120</v>
      </c>
      <c r="T502" s="310" t="s">
        <v>12</v>
      </c>
      <c r="U502" s="310" t="s">
        <v>41</v>
      </c>
      <c r="V502" s="309">
        <v>834</v>
      </c>
    </row>
    <row r="503" spans="19:22" ht="15.75">
      <c r="S503" s="310" t="s">
        <v>120</v>
      </c>
      <c r="T503" s="310" t="s">
        <v>12</v>
      </c>
      <c r="U503" s="310" t="s">
        <v>42</v>
      </c>
      <c r="V503" s="309">
        <v>830</v>
      </c>
    </row>
    <row r="504" spans="19:22" ht="15.75">
      <c r="S504" s="310" t="s">
        <v>121</v>
      </c>
      <c r="T504" s="310" t="s">
        <v>40</v>
      </c>
      <c r="U504" s="310" t="s">
        <v>41</v>
      </c>
      <c r="V504" s="309">
        <v>32</v>
      </c>
    </row>
    <row r="505" spans="19:22" ht="15.75">
      <c r="S505" s="310" t="s">
        <v>121</v>
      </c>
      <c r="T505" s="310" t="s">
        <v>40</v>
      </c>
      <c r="U505" s="310" t="s">
        <v>42</v>
      </c>
      <c r="V505" s="309">
        <v>18</v>
      </c>
    </row>
    <row r="506" spans="19:22" ht="15.75">
      <c r="S506" s="310" t="s">
        <v>121</v>
      </c>
      <c r="T506" s="310" t="s">
        <v>9</v>
      </c>
      <c r="U506" s="310" t="s">
        <v>41</v>
      </c>
      <c r="V506" s="309">
        <v>52</v>
      </c>
    </row>
    <row r="507" spans="19:22" ht="15.75">
      <c r="S507" s="310" t="s">
        <v>121</v>
      </c>
      <c r="T507" s="310" t="s">
        <v>9</v>
      </c>
      <c r="U507" s="310" t="s">
        <v>42</v>
      </c>
      <c r="V507" s="309">
        <v>13</v>
      </c>
    </row>
    <row r="508" spans="19:22" ht="15.75">
      <c r="S508" s="310" t="s">
        <v>121</v>
      </c>
      <c r="T508" s="310" t="s">
        <v>12</v>
      </c>
      <c r="U508" s="310" t="s">
        <v>41</v>
      </c>
      <c r="V508" s="309">
        <v>7</v>
      </c>
    </row>
    <row r="509" spans="19:22" ht="15.75">
      <c r="S509" s="310" t="s">
        <v>121</v>
      </c>
      <c r="T509" s="310" t="s">
        <v>12</v>
      </c>
      <c r="U509" s="310" t="s">
        <v>42</v>
      </c>
      <c r="V509" s="309">
        <v>7</v>
      </c>
    </row>
    <row r="510" spans="19:22" ht="15.75">
      <c r="S510" s="310" t="s">
        <v>122</v>
      </c>
      <c r="T510" s="310" t="s">
        <v>40</v>
      </c>
      <c r="U510" s="310" t="s">
        <v>41</v>
      </c>
      <c r="V510" s="309">
        <v>16</v>
      </c>
    </row>
    <row r="511" spans="19:22" ht="15.75">
      <c r="S511" s="310" t="s">
        <v>122</v>
      </c>
      <c r="T511" s="310" t="s">
        <v>40</v>
      </c>
      <c r="U511" s="310" t="s">
        <v>42</v>
      </c>
      <c r="V511" s="309">
        <v>10</v>
      </c>
    </row>
    <row r="512" spans="19:22" ht="15.75">
      <c r="S512" s="310" t="s">
        <v>122</v>
      </c>
      <c r="T512" s="310" t="s">
        <v>9</v>
      </c>
      <c r="U512" s="310" t="s">
        <v>41</v>
      </c>
      <c r="V512" s="309">
        <v>8</v>
      </c>
    </row>
    <row r="513" spans="19:22" ht="15.75">
      <c r="S513" s="310" t="s">
        <v>122</v>
      </c>
      <c r="T513" s="310" t="s">
        <v>9</v>
      </c>
      <c r="U513" s="310" t="s">
        <v>42</v>
      </c>
      <c r="V513" s="309">
        <v>3</v>
      </c>
    </row>
    <row r="514" spans="19:22" ht="15.75">
      <c r="S514" s="310" t="s">
        <v>122</v>
      </c>
      <c r="T514" s="310" t="s">
        <v>12</v>
      </c>
      <c r="U514" s="310" t="s">
        <v>42</v>
      </c>
      <c r="V514" s="309">
        <v>9</v>
      </c>
    </row>
    <row r="515" spans="19:22" ht="15.75">
      <c r="S515" s="310" t="s">
        <v>123</v>
      </c>
      <c r="T515" s="310" t="s">
        <v>40</v>
      </c>
      <c r="U515" s="310" t="s">
        <v>41</v>
      </c>
      <c r="V515" s="309">
        <v>22</v>
      </c>
    </row>
    <row r="516" spans="19:22" ht="15.75">
      <c r="S516" s="310" t="s">
        <v>123</v>
      </c>
      <c r="T516" s="310" t="s">
        <v>40</v>
      </c>
      <c r="U516" s="310" t="s">
        <v>42</v>
      </c>
      <c r="V516" s="309">
        <v>24</v>
      </c>
    </row>
    <row r="517" spans="19:22" ht="15.75">
      <c r="S517" s="310" t="s">
        <v>123</v>
      </c>
      <c r="T517" s="310" t="s">
        <v>9</v>
      </c>
      <c r="U517" s="310" t="s">
        <v>41</v>
      </c>
      <c r="V517" s="309">
        <v>12</v>
      </c>
    </row>
    <row r="518" spans="19:22" ht="15.75">
      <c r="S518" s="310" t="s">
        <v>123</v>
      </c>
      <c r="T518" s="310" t="s">
        <v>9</v>
      </c>
      <c r="U518" s="310" t="s">
        <v>42</v>
      </c>
      <c r="V518" s="309">
        <v>1</v>
      </c>
    </row>
    <row r="519" spans="19:22" ht="15.75">
      <c r="S519" s="310" t="s">
        <v>123</v>
      </c>
      <c r="T519" s="310" t="s">
        <v>12</v>
      </c>
      <c r="U519" s="310" t="s">
        <v>41</v>
      </c>
      <c r="V519" s="309">
        <v>5</v>
      </c>
    </row>
    <row r="520" spans="19:22" ht="15.75">
      <c r="S520" s="310" t="s">
        <v>123</v>
      </c>
      <c r="T520" s="310" t="s">
        <v>12</v>
      </c>
      <c r="U520" s="310" t="s">
        <v>42</v>
      </c>
      <c r="V520" s="309">
        <v>4</v>
      </c>
    </row>
    <row r="521" spans="19:22" ht="15.75">
      <c r="S521" s="310" t="s">
        <v>124</v>
      </c>
      <c r="T521" s="310" t="s">
        <v>40</v>
      </c>
      <c r="U521" s="310" t="s">
        <v>41</v>
      </c>
      <c r="V521" s="309">
        <v>404</v>
      </c>
    </row>
    <row r="522" spans="19:22" ht="15.75">
      <c r="S522" s="310" t="s">
        <v>124</v>
      </c>
      <c r="T522" s="310" t="s">
        <v>40</v>
      </c>
      <c r="U522" s="310" t="s">
        <v>42</v>
      </c>
      <c r="V522" s="309">
        <v>210</v>
      </c>
    </row>
    <row r="523" spans="19:22" ht="15.75">
      <c r="S523" s="310" t="s">
        <v>124</v>
      </c>
      <c r="T523" s="310" t="s">
        <v>9</v>
      </c>
      <c r="U523" s="310" t="s">
        <v>41</v>
      </c>
      <c r="V523" s="309">
        <v>139</v>
      </c>
    </row>
    <row r="524" spans="19:22" ht="15.75">
      <c r="S524" s="310" t="s">
        <v>124</v>
      </c>
      <c r="T524" s="310" t="s">
        <v>9</v>
      </c>
      <c r="U524" s="310" t="s">
        <v>42</v>
      </c>
      <c r="V524" s="309">
        <v>129</v>
      </c>
    </row>
    <row r="525" spans="19:22" ht="15.75">
      <c r="S525" s="310" t="s">
        <v>124</v>
      </c>
      <c r="T525" s="310" t="s">
        <v>12</v>
      </c>
      <c r="U525" s="310" t="s">
        <v>41</v>
      </c>
      <c r="V525" s="309">
        <v>63</v>
      </c>
    </row>
    <row r="526" spans="19:22" ht="15.75">
      <c r="S526" s="310" t="s">
        <v>124</v>
      </c>
      <c r="T526" s="310" t="s">
        <v>12</v>
      </c>
      <c r="U526" s="310" t="s">
        <v>42</v>
      </c>
      <c r="V526" s="309">
        <v>53</v>
      </c>
    </row>
    <row r="527" spans="19:22" ht="15.75">
      <c r="S527" s="310" t="s">
        <v>264</v>
      </c>
      <c r="T527" s="310" t="s">
        <v>40</v>
      </c>
      <c r="U527" s="310" t="s">
        <v>42</v>
      </c>
      <c r="V527" s="309">
        <v>1</v>
      </c>
    </row>
    <row r="528" spans="19:22" ht="15.75">
      <c r="S528" s="310" t="s">
        <v>264</v>
      </c>
      <c r="T528" s="310" t="s">
        <v>9</v>
      </c>
      <c r="U528" s="310" t="s">
        <v>42</v>
      </c>
      <c r="V528" s="309">
        <v>2</v>
      </c>
    </row>
    <row r="529" spans="19:22" ht="15.75">
      <c r="S529" s="310" t="s">
        <v>125</v>
      </c>
      <c r="T529" s="310" t="s">
        <v>40</v>
      </c>
      <c r="U529" s="310" t="s">
        <v>41</v>
      </c>
      <c r="V529" s="309">
        <v>26</v>
      </c>
    </row>
    <row r="530" spans="19:22" ht="15.75">
      <c r="S530" s="310" t="s">
        <v>125</v>
      </c>
      <c r="T530" s="310" t="s">
        <v>40</v>
      </c>
      <c r="U530" s="310" t="s">
        <v>42</v>
      </c>
      <c r="V530" s="309">
        <v>26</v>
      </c>
    </row>
    <row r="531" spans="19:22" ht="15.75">
      <c r="S531" s="310" t="s">
        <v>125</v>
      </c>
      <c r="T531" s="310" t="s">
        <v>9</v>
      </c>
      <c r="U531" s="310" t="s">
        <v>41</v>
      </c>
      <c r="V531" s="309">
        <v>12</v>
      </c>
    </row>
    <row r="532" spans="19:22" ht="15.75">
      <c r="S532" s="310" t="s">
        <v>125</v>
      </c>
      <c r="T532" s="310" t="s">
        <v>9</v>
      </c>
      <c r="U532" s="310" t="s">
        <v>42</v>
      </c>
      <c r="V532" s="309">
        <v>6</v>
      </c>
    </row>
    <row r="533" spans="19:22" ht="15.75">
      <c r="S533" s="310" t="s">
        <v>125</v>
      </c>
      <c r="T533" s="310" t="s">
        <v>12</v>
      </c>
      <c r="U533" s="310" t="s">
        <v>41</v>
      </c>
      <c r="V533" s="309">
        <v>6</v>
      </c>
    </row>
    <row r="534" spans="19:22" ht="15.75">
      <c r="S534" s="310" t="s">
        <v>125</v>
      </c>
      <c r="T534" s="310" t="s">
        <v>12</v>
      </c>
      <c r="U534" s="310" t="s">
        <v>42</v>
      </c>
      <c r="V534" s="309">
        <v>5</v>
      </c>
    </row>
    <row r="535" spans="19:22" ht="15.75">
      <c r="S535" s="310" t="s">
        <v>126</v>
      </c>
      <c r="T535" s="310" t="s">
        <v>40</v>
      </c>
      <c r="U535" s="310" t="s">
        <v>41</v>
      </c>
      <c r="V535" s="309">
        <v>70</v>
      </c>
    </row>
    <row r="536" spans="19:22" ht="15.75">
      <c r="S536" s="310" t="s">
        <v>126</v>
      </c>
      <c r="T536" s="310" t="s">
        <v>40</v>
      </c>
      <c r="U536" s="310" t="s">
        <v>42</v>
      </c>
      <c r="V536" s="309">
        <v>37</v>
      </c>
    </row>
    <row r="537" spans="19:22" ht="15.75">
      <c r="S537" s="310" t="s">
        <v>126</v>
      </c>
      <c r="T537" s="310" t="s">
        <v>9</v>
      </c>
      <c r="U537" s="310" t="s">
        <v>41</v>
      </c>
      <c r="V537" s="309">
        <v>26</v>
      </c>
    </row>
    <row r="538" spans="19:22" ht="15.75">
      <c r="S538" s="310" t="s">
        <v>126</v>
      </c>
      <c r="T538" s="310" t="s">
        <v>9</v>
      </c>
      <c r="U538" s="310" t="s">
        <v>42</v>
      </c>
      <c r="V538" s="309">
        <v>17</v>
      </c>
    </row>
    <row r="539" spans="19:22" ht="15.75">
      <c r="S539" s="310" t="s">
        <v>126</v>
      </c>
      <c r="T539" s="310" t="s">
        <v>12</v>
      </c>
      <c r="U539" s="310" t="s">
        <v>41</v>
      </c>
      <c r="V539" s="309">
        <v>19</v>
      </c>
    </row>
    <row r="540" spans="19:22" ht="15.75">
      <c r="S540" s="310" t="s">
        <v>126</v>
      </c>
      <c r="T540" s="310" t="s">
        <v>12</v>
      </c>
      <c r="U540" s="310" t="s">
        <v>42</v>
      </c>
      <c r="V540" s="309">
        <v>19</v>
      </c>
    </row>
    <row r="541" spans="19:22" ht="15.75">
      <c r="S541" s="310" t="s">
        <v>206</v>
      </c>
      <c r="T541" s="310" t="s">
        <v>40</v>
      </c>
      <c r="U541" s="310" t="s">
        <v>42</v>
      </c>
      <c r="V541" s="309">
        <v>2</v>
      </c>
    </row>
    <row r="542" spans="19:22" ht="15.75">
      <c r="S542" s="310" t="s">
        <v>206</v>
      </c>
      <c r="T542" s="310" t="s">
        <v>9</v>
      </c>
      <c r="U542" s="310" t="s">
        <v>41</v>
      </c>
      <c r="V542" s="309">
        <v>1</v>
      </c>
    </row>
    <row r="543" spans="19:22" ht="15.75">
      <c r="S543" s="310" t="s">
        <v>206</v>
      </c>
      <c r="T543" s="310" t="s">
        <v>9</v>
      </c>
      <c r="U543" s="310" t="s">
        <v>42</v>
      </c>
      <c r="V543" s="309">
        <v>1</v>
      </c>
    </row>
    <row r="544" spans="19:22" ht="15.75">
      <c r="S544" s="310" t="s">
        <v>127</v>
      </c>
      <c r="T544" s="310" t="s">
        <v>40</v>
      </c>
      <c r="U544" s="310" t="s">
        <v>41</v>
      </c>
      <c r="V544" s="309">
        <v>25</v>
      </c>
    </row>
    <row r="545" spans="19:22" ht="15.75">
      <c r="S545" s="310" t="s">
        <v>127</v>
      </c>
      <c r="T545" s="310" t="s">
        <v>40</v>
      </c>
      <c r="U545" s="310" t="s">
        <v>42</v>
      </c>
      <c r="V545" s="309">
        <v>19</v>
      </c>
    </row>
    <row r="546" spans="19:22" ht="15.75">
      <c r="S546" s="310" t="s">
        <v>127</v>
      </c>
      <c r="T546" s="310" t="s">
        <v>9</v>
      </c>
      <c r="U546" s="310" t="s">
        <v>41</v>
      </c>
      <c r="V546" s="309">
        <v>6</v>
      </c>
    </row>
    <row r="547" spans="19:22" ht="15.75">
      <c r="S547" s="310" t="s">
        <v>127</v>
      </c>
      <c r="T547" s="310" t="s">
        <v>9</v>
      </c>
      <c r="U547" s="310" t="s">
        <v>42</v>
      </c>
      <c r="V547" s="309">
        <v>3</v>
      </c>
    </row>
    <row r="548" spans="19:22" ht="15.75">
      <c r="S548" s="310" t="s">
        <v>127</v>
      </c>
      <c r="T548" s="310" t="s">
        <v>12</v>
      </c>
      <c r="U548" s="310" t="s">
        <v>41</v>
      </c>
      <c r="V548" s="309">
        <v>2</v>
      </c>
    </row>
    <row r="549" spans="19:22" ht="15.75">
      <c r="S549" s="310" t="s">
        <v>127</v>
      </c>
      <c r="T549" s="310" t="s">
        <v>12</v>
      </c>
      <c r="U549" s="310" t="s">
        <v>42</v>
      </c>
      <c r="V549" s="309">
        <v>4</v>
      </c>
    </row>
    <row r="550" spans="19:22" ht="15.75">
      <c r="S550" s="310" t="s">
        <v>128</v>
      </c>
      <c r="T550" s="310" t="s">
        <v>40</v>
      </c>
      <c r="U550" s="310" t="s">
        <v>41</v>
      </c>
      <c r="V550" s="309">
        <v>139</v>
      </c>
    </row>
    <row r="551" spans="19:22" ht="15.75">
      <c r="S551" s="310" t="s">
        <v>128</v>
      </c>
      <c r="T551" s="310" t="s">
        <v>40</v>
      </c>
      <c r="U551" s="310" t="s">
        <v>42</v>
      </c>
      <c r="V551" s="309">
        <v>102</v>
      </c>
    </row>
    <row r="552" spans="19:22" ht="15.75">
      <c r="S552" s="310" t="s">
        <v>128</v>
      </c>
      <c r="T552" s="310" t="s">
        <v>9</v>
      </c>
      <c r="U552" s="310" t="s">
        <v>41</v>
      </c>
      <c r="V552" s="309">
        <v>57</v>
      </c>
    </row>
    <row r="553" spans="19:22" ht="15.75">
      <c r="S553" s="310" t="s">
        <v>128</v>
      </c>
      <c r="T553" s="310" t="s">
        <v>9</v>
      </c>
      <c r="U553" s="310" t="s">
        <v>42</v>
      </c>
      <c r="V553" s="309">
        <v>52</v>
      </c>
    </row>
    <row r="554" spans="19:22" ht="15.75">
      <c r="S554" s="310" t="s">
        <v>128</v>
      </c>
      <c r="T554" s="310" t="s">
        <v>12</v>
      </c>
      <c r="U554" s="310" t="s">
        <v>41</v>
      </c>
      <c r="V554" s="309">
        <v>36</v>
      </c>
    </row>
    <row r="555" spans="19:22" ht="15.75">
      <c r="S555" s="310" t="s">
        <v>128</v>
      </c>
      <c r="T555" s="310" t="s">
        <v>12</v>
      </c>
      <c r="U555" s="310" t="s">
        <v>42</v>
      </c>
      <c r="V555" s="309">
        <v>25</v>
      </c>
    </row>
    <row r="556" spans="19:22" ht="15.75">
      <c r="S556" s="310" t="s">
        <v>129</v>
      </c>
      <c r="T556" s="310" t="s">
        <v>40</v>
      </c>
      <c r="U556" s="310" t="s">
        <v>41</v>
      </c>
      <c r="V556" s="309">
        <v>1515</v>
      </c>
    </row>
    <row r="557" spans="19:22" ht="15.75">
      <c r="S557" s="310" t="s">
        <v>129</v>
      </c>
      <c r="T557" s="310" t="s">
        <v>40</v>
      </c>
      <c r="U557" s="310" t="s">
        <v>42</v>
      </c>
      <c r="V557" s="309">
        <v>1202</v>
      </c>
    </row>
    <row r="558" spans="19:22" ht="15.75">
      <c r="S558" s="310" t="s">
        <v>129</v>
      </c>
      <c r="T558" s="310" t="s">
        <v>9</v>
      </c>
      <c r="U558" s="310" t="s">
        <v>41</v>
      </c>
      <c r="V558" s="309">
        <v>716</v>
      </c>
    </row>
    <row r="559" spans="19:22" ht="15.75">
      <c r="S559" s="310" t="s">
        <v>129</v>
      </c>
      <c r="T559" s="310" t="s">
        <v>9</v>
      </c>
      <c r="U559" s="310" t="s">
        <v>42</v>
      </c>
      <c r="V559" s="309">
        <v>588</v>
      </c>
    </row>
    <row r="560" spans="19:22" ht="15.75">
      <c r="S560" s="310" t="s">
        <v>129</v>
      </c>
      <c r="T560" s="310" t="s">
        <v>12</v>
      </c>
      <c r="U560" s="310" t="s">
        <v>41</v>
      </c>
      <c r="V560" s="309">
        <v>323</v>
      </c>
    </row>
    <row r="561" spans="19:22" ht="15.75">
      <c r="S561" s="310" t="s">
        <v>129</v>
      </c>
      <c r="T561" s="310" t="s">
        <v>12</v>
      </c>
      <c r="U561" s="310" t="s">
        <v>42</v>
      </c>
      <c r="V561" s="309">
        <v>348</v>
      </c>
    </row>
    <row r="562" spans="19:22" ht="15.75">
      <c r="S562" s="310" t="s">
        <v>207</v>
      </c>
      <c r="T562" s="310" t="s">
        <v>40</v>
      </c>
      <c r="U562" s="310" t="s">
        <v>41</v>
      </c>
      <c r="V562" s="309">
        <v>9</v>
      </c>
    </row>
    <row r="563" spans="19:22" ht="15.75">
      <c r="S563" s="310" t="s">
        <v>207</v>
      </c>
      <c r="T563" s="310" t="s">
        <v>40</v>
      </c>
      <c r="U563" s="310" t="s">
        <v>42</v>
      </c>
      <c r="V563" s="309">
        <v>5</v>
      </c>
    </row>
    <row r="564" spans="19:22" ht="15.75">
      <c r="S564" s="310" t="s">
        <v>207</v>
      </c>
      <c r="T564" s="310" t="s">
        <v>9</v>
      </c>
      <c r="U564" s="310" t="s">
        <v>41</v>
      </c>
      <c r="V564" s="309">
        <v>2</v>
      </c>
    </row>
    <row r="565" spans="19:22" ht="15.75">
      <c r="S565" s="310" t="s">
        <v>130</v>
      </c>
      <c r="T565" s="310" t="s">
        <v>40</v>
      </c>
      <c r="U565" s="310" t="s">
        <v>41</v>
      </c>
      <c r="V565" s="309">
        <v>34</v>
      </c>
    </row>
    <row r="566" spans="19:22" ht="15.75">
      <c r="S566" s="310" t="s">
        <v>130</v>
      </c>
      <c r="T566" s="310" t="s">
        <v>40</v>
      </c>
      <c r="U566" s="310" t="s">
        <v>42</v>
      </c>
      <c r="V566" s="309">
        <v>39</v>
      </c>
    </row>
    <row r="567" spans="19:22" ht="15.75">
      <c r="S567" s="310" t="s">
        <v>130</v>
      </c>
      <c r="T567" s="310" t="s">
        <v>9</v>
      </c>
      <c r="U567" s="310" t="s">
        <v>41</v>
      </c>
      <c r="V567" s="309">
        <v>30</v>
      </c>
    </row>
    <row r="568" spans="19:22" ht="15.75">
      <c r="S568" s="310" t="s">
        <v>130</v>
      </c>
      <c r="T568" s="310" t="s">
        <v>9</v>
      </c>
      <c r="U568" s="310" t="s">
        <v>42</v>
      </c>
      <c r="V568" s="309">
        <v>25</v>
      </c>
    </row>
    <row r="569" spans="19:22" ht="15.75">
      <c r="S569" s="310" t="s">
        <v>130</v>
      </c>
      <c r="T569" s="310" t="s">
        <v>12</v>
      </c>
      <c r="U569" s="310" t="s">
        <v>41</v>
      </c>
      <c r="V569" s="309">
        <v>10</v>
      </c>
    </row>
    <row r="570" spans="19:22" ht="15.75">
      <c r="S570" s="310" t="s">
        <v>130</v>
      </c>
      <c r="T570" s="310" t="s">
        <v>12</v>
      </c>
      <c r="U570" s="310" t="s">
        <v>42</v>
      </c>
      <c r="V570" s="309">
        <v>13</v>
      </c>
    </row>
    <row r="571" spans="19:22" ht="15.75">
      <c r="S571" s="310" t="s">
        <v>131</v>
      </c>
      <c r="T571" s="310" t="s">
        <v>40</v>
      </c>
      <c r="U571" s="310" t="s">
        <v>41</v>
      </c>
      <c r="V571" s="309">
        <v>36</v>
      </c>
    </row>
    <row r="572" spans="19:22" ht="15.75">
      <c r="S572" s="310" t="s">
        <v>131</v>
      </c>
      <c r="T572" s="310" t="s">
        <v>40</v>
      </c>
      <c r="U572" s="310" t="s">
        <v>42</v>
      </c>
      <c r="V572" s="309">
        <v>34</v>
      </c>
    </row>
    <row r="573" spans="19:22" ht="15.75">
      <c r="S573" s="310" t="s">
        <v>131</v>
      </c>
      <c r="T573" s="310" t="s">
        <v>9</v>
      </c>
      <c r="U573" s="310" t="s">
        <v>41</v>
      </c>
      <c r="V573" s="309">
        <v>17</v>
      </c>
    </row>
    <row r="574" spans="19:22" ht="15.75">
      <c r="S574" s="310" t="s">
        <v>131</v>
      </c>
      <c r="T574" s="310" t="s">
        <v>9</v>
      </c>
      <c r="U574" s="310" t="s">
        <v>42</v>
      </c>
      <c r="V574" s="309">
        <v>15</v>
      </c>
    </row>
    <row r="575" spans="19:22" ht="15.75">
      <c r="S575" s="310" t="s">
        <v>131</v>
      </c>
      <c r="T575" s="310" t="s">
        <v>12</v>
      </c>
      <c r="U575" s="310" t="s">
        <v>41</v>
      </c>
      <c r="V575" s="309">
        <v>6</v>
      </c>
    </row>
    <row r="576" spans="19:22" ht="15.75">
      <c r="S576" s="310" t="s">
        <v>131</v>
      </c>
      <c r="T576" s="310" t="s">
        <v>12</v>
      </c>
      <c r="U576" s="310" t="s">
        <v>42</v>
      </c>
      <c r="V576" s="309">
        <v>5</v>
      </c>
    </row>
    <row r="577" spans="19:22" ht="15.75">
      <c r="S577" s="310" t="s">
        <v>132</v>
      </c>
      <c r="T577" s="310" t="s">
        <v>40</v>
      </c>
      <c r="U577" s="310" t="s">
        <v>41</v>
      </c>
      <c r="V577" s="309">
        <v>53</v>
      </c>
    </row>
    <row r="578" spans="19:22" ht="15.75">
      <c r="S578" s="310" t="s">
        <v>132</v>
      </c>
      <c r="T578" s="310" t="s">
        <v>40</v>
      </c>
      <c r="U578" s="310" t="s">
        <v>42</v>
      </c>
      <c r="V578" s="309">
        <v>37</v>
      </c>
    </row>
    <row r="579" spans="19:22" ht="15.75">
      <c r="S579" s="310" t="s">
        <v>132</v>
      </c>
      <c r="T579" s="310" t="s">
        <v>9</v>
      </c>
      <c r="U579" s="310" t="s">
        <v>41</v>
      </c>
      <c r="V579" s="309">
        <v>8</v>
      </c>
    </row>
    <row r="580" spans="19:22" ht="15.75">
      <c r="S580" s="310" t="s">
        <v>132</v>
      </c>
      <c r="T580" s="310" t="s">
        <v>9</v>
      </c>
      <c r="U580" s="310" t="s">
        <v>42</v>
      </c>
      <c r="V580" s="309">
        <v>14</v>
      </c>
    </row>
    <row r="581" spans="19:22" ht="15.75">
      <c r="S581" s="310" t="s">
        <v>132</v>
      </c>
      <c r="T581" s="310" t="s">
        <v>12</v>
      </c>
      <c r="U581" s="310" t="s">
        <v>41</v>
      </c>
      <c r="V581" s="309">
        <v>2</v>
      </c>
    </row>
    <row r="582" spans="19:22" ht="15.75">
      <c r="S582" s="310" t="s">
        <v>132</v>
      </c>
      <c r="T582" s="310" t="s">
        <v>12</v>
      </c>
      <c r="U582" s="310" t="s">
        <v>42</v>
      </c>
      <c r="V582" s="309">
        <v>7</v>
      </c>
    </row>
    <row r="583" spans="19:22" ht="15.75">
      <c r="S583" s="310" t="s">
        <v>208</v>
      </c>
      <c r="T583" s="310" t="s">
        <v>40</v>
      </c>
      <c r="U583" s="310" t="s">
        <v>41</v>
      </c>
      <c r="V583" s="309">
        <v>7</v>
      </c>
    </row>
    <row r="584" spans="19:22" ht="15.75">
      <c r="S584" s="310" t="s">
        <v>208</v>
      </c>
      <c r="T584" s="310" t="s">
        <v>40</v>
      </c>
      <c r="U584" s="310" t="s">
        <v>42</v>
      </c>
      <c r="V584" s="309">
        <v>5</v>
      </c>
    </row>
    <row r="585" spans="19:22" ht="15.75">
      <c r="S585" s="310" t="s">
        <v>208</v>
      </c>
      <c r="T585" s="310" t="s">
        <v>9</v>
      </c>
      <c r="U585" s="310" t="s">
        <v>41</v>
      </c>
      <c r="V585" s="309">
        <v>1</v>
      </c>
    </row>
    <row r="586" spans="19:22" ht="15.75">
      <c r="S586" s="310" t="s">
        <v>208</v>
      </c>
      <c r="T586" s="310" t="s">
        <v>9</v>
      </c>
      <c r="U586" s="310" t="s">
        <v>42</v>
      </c>
      <c r="V586" s="309">
        <v>4</v>
      </c>
    </row>
    <row r="587" spans="19:22" ht="15.75">
      <c r="S587" s="310" t="s">
        <v>208</v>
      </c>
      <c r="T587" s="310" t="s">
        <v>12</v>
      </c>
      <c r="U587" s="310" t="s">
        <v>41</v>
      </c>
      <c r="V587" s="309">
        <v>1</v>
      </c>
    </row>
    <row r="588" spans="19:22" ht="15.75">
      <c r="S588" s="310" t="s">
        <v>265</v>
      </c>
      <c r="T588" s="310" t="s">
        <v>40</v>
      </c>
      <c r="U588" s="310" t="s">
        <v>42</v>
      </c>
      <c r="V588" s="309">
        <v>3</v>
      </c>
    </row>
    <row r="589" spans="19:22" ht="15.75">
      <c r="S589" s="310" t="s">
        <v>265</v>
      </c>
      <c r="T589" s="310" t="s">
        <v>12</v>
      </c>
      <c r="U589" s="310" t="s">
        <v>41</v>
      </c>
      <c r="V589" s="309">
        <v>2</v>
      </c>
    </row>
    <row r="590" spans="19:22" ht="15.75">
      <c r="S590" s="310" t="s">
        <v>209</v>
      </c>
      <c r="T590" s="310" t="s">
        <v>40</v>
      </c>
      <c r="U590" s="310" t="s">
        <v>41</v>
      </c>
      <c r="V590" s="309">
        <v>1</v>
      </c>
    </row>
    <row r="591" spans="19:22" ht="15.75">
      <c r="S591" s="310" t="s">
        <v>209</v>
      </c>
      <c r="T591" s="310" t="s">
        <v>40</v>
      </c>
      <c r="U591" s="310" t="s">
        <v>42</v>
      </c>
      <c r="V591" s="309">
        <v>1</v>
      </c>
    </row>
    <row r="592" spans="19:22" ht="15.75">
      <c r="S592" s="310" t="s">
        <v>209</v>
      </c>
      <c r="T592" s="310" t="s">
        <v>9</v>
      </c>
      <c r="U592" s="310" t="s">
        <v>41</v>
      </c>
      <c r="V592" s="309">
        <v>1</v>
      </c>
    </row>
    <row r="593" spans="19:22" ht="15.75">
      <c r="S593" s="310" t="s">
        <v>209</v>
      </c>
      <c r="T593" s="310" t="s">
        <v>9</v>
      </c>
      <c r="U593" s="310" t="s">
        <v>42</v>
      </c>
      <c r="V593" s="309">
        <v>1</v>
      </c>
    </row>
    <row r="594" spans="19:22" ht="15.75">
      <c r="S594" s="310" t="s">
        <v>209</v>
      </c>
      <c r="T594" s="310" t="s">
        <v>12</v>
      </c>
      <c r="U594" s="310" t="s">
        <v>41</v>
      </c>
      <c r="V594" s="309">
        <v>1</v>
      </c>
    </row>
    <row r="595" spans="19:22" ht="15.75">
      <c r="S595" s="310" t="s">
        <v>133</v>
      </c>
      <c r="T595" s="310" t="s">
        <v>40</v>
      </c>
      <c r="U595" s="310" t="s">
        <v>41</v>
      </c>
      <c r="V595" s="309">
        <v>472</v>
      </c>
    </row>
    <row r="596" spans="19:22" ht="15.75">
      <c r="S596" s="310" t="s">
        <v>133</v>
      </c>
      <c r="T596" s="310" t="s">
        <v>40</v>
      </c>
      <c r="U596" s="310" t="s">
        <v>42</v>
      </c>
      <c r="V596" s="309">
        <v>355</v>
      </c>
    </row>
    <row r="597" spans="19:22" ht="15.75">
      <c r="S597" s="310" t="s">
        <v>133</v>
      </c>
      <c r="T597" s="310" t="s">
        <v>9</v>
      </c>
      <c r="U597" s="310" t="s">
        <v>41</v>
      </c>
      <c r="V597" s="309">
        <v>183</v>
      </c>
    </row>
    <row r="598" spans="19:22" ht="15.75">
      <c r="S598" s="310" t="s">
        <v>133</v>
      </c>
      <c r="T598" s="310" t="s">
        <v>9</v>
      </c>
      <c r="U598" s="310" t="s">
        <v>42</v>
      </c>
      <c r="V598" s="309">
        <v>165</v>
      </c>
    </row>
    <row r="599" spans="19:22" ht="15.75">
      <c r="S599" s="310" t="s">
        <v>133</v>
      </c>
      <c r="T599" s="310" t="s">
        <v>12</v>
      </c>
      <c r="U599" s="310" t="s">
        <v>41</v>
      </c>
      <c r="V599" s="309">
        <v>105</v>
      </c>
    </row>
    <row r="600" spans="19:22" ht="15.75">
      <c r="S600" s="310" t="s">
        <v>133</v>
      </c>
      <c r="T600" s="310" t="s">
        <v>12</v>
      </c>
      <c r="U600" s="310" t="s">
        <v>42</v>
      </c>
      <c r="V600" s="309">
        <v>111</v>
      </c>
    </row>
    <row r="601" spans="19:22" ht="15.75">
      <c r="S601" s="310" t="s">
        <v>134</v>
      </c>
      <c r="T601" s="310" t="s">
        <v>40</v>
      </c>
      <c r="U601" s="310" t="s">
        <v>41</v>
      </c>
      <c r="V601" s="309">
        <v>863</v>
      </c>
    </row>
    <row r="602" spans="19:22" ht="15.75">
      <c r="S602" s="310" t="s">
        <v>134</v>
      </c>
      <c r="T602" s="310" t="s">
        <v>40</v>
      </c>
      <c r="U602" s="310" t="s">
        <v>42</v>
      </c>
      <c r="V602" s="309">
        <v>891</v>
      </c>
    </row>
    <row r="603" spans="19:22" ht="15.75">
      <c r="S603" s="310" t="s">
        <v>134</v>
      </c>
      <c r="T603" s="310" t="s">
        <v>9</v>
      </c>
      <c r="U603" s="310" t="s">
        <v>41</v>
      </c>
      <c r="V603" s="309">
        <v>318</v>
      </c>
    </row>
    <row r="604" spans="19:22" ht="15.75">
      <c r="S604" s="310" t="s">
        <v>134</v>
      </c>
      <c r="T604" s="310" t="s">
        <v>9</v>
      </c>
      <c r="U604" s="310" t="s">
        <v>42</v>
      </c>
      <c r="V604" s="309">
        <v>244</v>
      </c>
    </row>
    <row r="605" spans="19:22" ht="15.75">
      <c r="S605" s="310" t="s">
        <v>134</v>
      </c>
      <c r="T605" s="310" t="s">
        <v>12</v>
      </c>
      <c r="U605" s="310" t="s">
        <v>41</v>
      </c>
      <c r="V605" s="309">
        <v>194</v>
      </c>
    </row>
    <row r="606" spans="19:22" ht="15.75">
      <c r="S606" s="310" t="s">
        <v>134</v>
      </c>
      <c r="T606" s="310" t="s">
        <v>12</v>
      </c>
      <c r="U606" s="310" t="s">
        <v>42</v>
      </c>
      <c r="V606" s="309">
        <v>194</v>
      </c>
    </row>
    <row r="607" spans="19:22" ht="15.75">
      <c r="S607" s="310" t="s">
        <v>135</v>
      </c>
      <c r="T607" s="310" t="s">
        <v>40</v>
      </c>
      <c r="U607" s="310" t="s">
        <v>41</v>
      </c>
      <c r="V607" s="309">
        <v>5</v>
      </c>
    </row>
    <row r="608" spans="19:22" ht="15.75">
      <c r="S608" s="310" t="s">
        <v>135</v>
      </c>
      <c r="T608" s="310" t="s">
        <v>40</v>
      </c>
      <c r="U608" s="310" t="s">
        <v>42</v>
      </c>
      <c r="V608" s="309">
        <v>4</v>
      </c>
    </row>
    <row r="609" spans="19:22" ht="15.75">
      <c r="S609" s="310" t="s">
        <v>135</v>
      </c>
      <c r="T609" s="310" t="s">
        <v>9</v>
      </c>
      <c r="U609" s="310" t="s">
        <v>41</v>
      </c>
      <c r="V609" s="309">
        <v>1</v>
      </c>
    </row>
    <row r="610" spans="19:22" ht="15.75">
      <c r="S610" s="310" t="s">
        <v>135</v>
      </c>
      <c r="T610" s="310" t="s">
        <v>9</v>
      </c>
      <c r="U610" s="310" t="s">
        <v>42</v>
      </c>
      <c r="V610" s="309">
        <v>3</v>
      </c>
    </row>
    <row r="611" spans="19:22" ht="15.75">
      <c r="S611" s="310" t="s">
        <v>135</v>
      </c>
      <c r="T611" s="310" t="s">
        <v>12</v>
      </c>
      <c r="U611" s="310" t="s">
        <v>41</v>
      </c>
      <c r="V611" s="309">
        <v>2</v>
      </c>
    </row>
    <row r="612" spans="19:22" ht="15.75">
      <c r="S612" s="310" t="s">
        <v>135</v>
      </c>
      <c r="T612" s="310" t="s">
        <v>12</v>
      </c>
      <c r="U612" s="310" t="s">
        <v>42</v>
      </c>
      <c r="V612" s="309">
        <v>1</v>
      </c>
    </row>
    <row r="613" spans="19:22" ht="15.75">
      <c r="S613" s="310" t="s">
        <v>210</v>
      </c>
      <c r="T613" s="310" t="s">
        <v>40</v>
      </c>
      <c r="U613" s="310" t="s">
        <v>41</v>
      </c>
      <c r="V613" s="309">
        <v>2</v>
      </c>
    </row>
    <row r="614" spans="19:22" ht="15.75">
      <c r="S614" s="310" t="s">
        <v>210</v>
      </c>
      <c r="T614" s="310" t="s">
        <v>40</v>
      </c>
      <c r="U614" s="310" t="s">
        <v>42</v>
      </c>
      <c r="V614" s="309">
        <v>1</v>
      </c>
    </row>
    <row r="615" spans="19:22" ht="15.75">
      <c r="S615" s="310" t="s">
        <v>211</v>
      </c>
      <c r="T615" s="310" t="s">
        <v>40</v>
      </c>
      <c r="U615" s="310" t="s">
        <v>41</v>
      </c>
      <c r="V615" s="309">
        <v>1</v>
      </c>
    </row>
    <row r="616" spans="19:22" ht="15.75">
      <c r="S616" s="310" t="s">
        <v>212</v>
      </c>
      <c r="T616" s="310" t="s">
        <v>40</v>
      </c>
      <c r="U616" s="310" t="s">
        <v>41</v>
      </c>
      <c r="V616" s="309">
        <v>6</v>
      </c>
    </row>
    <row r="617" spans="19:22" ht="15.75">
      <c r="S617" s="310" t="s">
        <v>212</v>
      </c>
      <c r="T617" s="310" t="s">
        <v>40</v>
      </c>
      <c r="U617" s="310" t="s">
        <v>42</v>
      </c>
      <c r="V617" s="309">
        <v>1</v>
      </c>
    </row>
    <row r="618" spans="19:22" ht="15.75">
      <c r="S618" s="310" t="s">
        <v>212</v>
      </c>
      <c r="T618" s="310" t="s">
        <v>9</v>
      </c>
      <c r="U618" s="310" t="s">
        <v>41</v>
      </c>
      <c r="V618" s="309">
        <v>2</v>
      </c>
    </row>
    <row r="619" spans="19:22" ht="15.75">
      <c r="S619" s="310" t="s">
        <v>212</v>
      </c>
      <c r="T619" s="310" t="s">
        <v>9</v>
      </c>
      <c r="U619" s="310" t="s">
        <v>42</v>
      </c>
      <c r="V619" s="309">
        <v>1</v>
      </c>
    </row>
    <row r="620" spans="19:22" ht="15.75">
      <c r="S620" s="310" t="s">
        <v>212</v>
      </c>
      <c r="T620" s="310" t="s">
        <v>12</v>
      </c>
      <c r="U620" s="310" t="s">
        <v>42</v>
      </c>
      <c r="V620" s="309">
        <v>1</v>
      </c>
    </row>
    <row r="621" spans="19:22" ht="15.75">
      <c r="S621" s="310" t="s">
        <v>136</v>
      </c>
      <c r="T621" s="310" t="s">
        <v>40</v>
      </c>
      <c r="U621" s="310" t="s">
        <v>41</v>
      </c>
      <c r="V621" s="309">
        <v>50</v>
      </c>
    </row>
    <row r="622" spans="19:22" ht="15.75">
      <c r="S622" s="310" t="s">
        <v>136</v>
      </c>
      <c r="T622" s="310" t="s">
        <v>40</v>
      </c>
      <c r="U622" s="310" t="s">
        <v>42</v>
      </c>
      <c r="V622" s="309">
        <v>29</v>
      </c>
    </row>
    <row r="623" spans="19:22" ht="15.75">
      <c r="S623" s="310" t="s">
        <v>136</v>
      </c>
      <c r="T623" s="310" t="s">
        <v>9</v>
      </c>
      <c r="U623" s="310" t="s">
        <v>41</v>
      </c>
      <c r="V623" s="309">
        <v>6</v>
      </c>
    </row>
    <row r="624" spans="19:22" ht="15.75">
      <c r="S624" s="310" t="s">
        <v>136</v>
      </c>
      <c r="T624" s="310" t="s">
        <v>9</v>
      </c>
      <c r="U624" s="310" t="s">
        <v>42</v>
      </c>
      <c r="V624" s="309">
        <v>2</v>
      </c>
    </row>
    <row r="625" spans="19:22" ht="15.75">
      <c r="S625" s="310" t="s">
        <v>136</v>
      </c>
      <c r="T625" s="310" t="s">
        <v>12</v>
      </c>
      <c r="U625" s="310" t="s">
        <v>41</v>
      </c>
      <c r="V625" s="309">
        <v>2</v>
      </c>
    </row>
    <row r="626" spans="19:22" ht="15.75">
      <c r="S626" s="310" t="s">
        <v>136</v>
      </c>
      <c r="T626" s="310" t="s">
        <v>12</v>
      </c>
      <c r="U626" s="310" t="s">
        <v>42</v>
      </c>
      <c r="V626" s="309">
        <v>5</v>
      </c>
    </row>
    <row r="627" spans="19:22" ht="15.75">
      <c r="S627" s="310" t="s">
        <v>137</v>
      </c>
      <c r="T627" s="310" t="s">
        <v>40</v>
      </c>
      <c r="U627" s="310" t="s">
        <v>41</v>
      </c>
      <c r="V627" s="309">
        <v>16</v>
      </c>
    </row>
    <row r="628" spans="19:22" ht="15.75">
      <c r="S628" s="310" t="s">
        <v>137</v>
      </c>
      <c r="T628" s="310" t="s">
        <v>40</v>
      </c>
      <c r="U628" s="310" t="s">
        <v>42</v>
      </c>
      <c r="V628" s="309">
        <v>15</v>
      </c>
    </row>
    <row r="629" spans="19:22" ht="15.75">
      <c r="S629" s="310" t="s">
        <v>137</v>
      </c>
      <c r="T629" s="310" t="s">
        <v>9</v>
      </c>
      <c r="U629" s="310" t="s">
        <v>41</v>
      </c>
      <c r="V629" s="309">
        <v>13</v>
      </c>
    </row>
    <row r="630" spans="19:22" ht="15.75">
      <c r="S630" s="310" t="s">
        <v>137</v>
      </c>
      <c r="T630" s="310" t="s">
        <v>9</v>
      </c>
      <c r="U630" s="310" t="s">
        <v>42</v>
      </c>
      <c r="V630" s="309">
        <v>6</v>
      </c>
    </row>
    <row r="631" spans="19:22" ht="15.75">
      <c r="S631" s="310" t="s">
        <v>137</v>
      </c>
      <c r="T631" s="310" t="s">
        <v>12</v>
      </c>
      <c r="U631" s="310" t="s">
        <v>41</v>
      </c>
      <c r="V631" s="309">
        <v>2</v>
      </c>
    </row>
    <row r="632" spans="19:22" ht="15.75">
      <c r="S632" s="310" t="s">
        <v>137</v>
      </c>
      <c r="T632" s="310" t="s">
        <v>12</v>
      </c>
      <c r="U632" s="310" t="s">
        <v>42</v>
      </c>
      <c r="V632" s="309">
        <v>1</v>
      </c>
    </row>
    <row r="633" spans="19:22" ht="15.75">
      <c r="S633" s="310" t="s">
        <v>249</v>
      </c>
      <c r="T633" s="310" t="s">
        <v>40</v>
      </c>
      <c r="U633" s="310" t="s">
        <v>41</v>
      </c>
      <c r="V633" s="309">
        <v>3</v>
      </c>
    </row>
    <row r="634" spans="19:22" ht="15.75">
      <c r="S634" s="310" t="s">
        <v>249</v>
      </c>
      <c r="T634" s="310" t="s">
        <v>9</v>
      </c>
      <c r="U634" s="310" t="s">
        <v>41</v>
      </c>
      <c r="V634" s="309">
        <v>2</v>
      </c>
    </row>
    <row r="635" spans="19:22" ht="15.75">
      <c r="S635" s="310" t="s">
        <v>249</v>
      </c>
      <c r="T635" s="310" t="s">
        <v>9</v>
      </c>
      <c r="U635" s="310" t="s">
        <v>42</v>
      </c>
      <c r="V635" s="309">
        <v>1</v>
      </c>
    </row>
    <row r="636" spans="19:22" ht="15.75">
      <c r="S636" s="310" t="s">
        <v>249</v>
      </c>
      <c r="T636" s="310" t="s">
        <v>12</v>
      </c>
      <c r="U636" s="310" t="s">
        <v>41</v>
      </c>
      <c r="V636" s="309">
        <v>1</v>
      </c>
    </row>
    <row r="637" spans="19:22" ht="15.75">
      <c r="S637" s="310" t="s">
        <v>249</v>
      </c>
      <c r="T637" s="310" t="s">
        <v>12</v>
      </c>
      <c r="U637" s="310" t="s">
        <v>42</v>
      </c>
      <c r="V637" s="309">
        <v>1</v>
      </c>
    </row>
    <row r="638" spans="19:22" ht="15.75">
      <c r="S638" s="310" t="s">
        <v>138</v>
      </c>
      <c r="T638" s="310" t="s">
        <v>40</v>
      </c>
      <c r="U638" s="310" t="s">
        <v>41</v>
      </c>
      <c r="V638" s="309">
        <v>7</v>
      </c>
    </row>
    <row r="639" spans="19:22" ht="15.75">
      <c r="S639" s="310" t="s">
        <v>138</v>
      </c>
      <c r="T639" s="310" t="s">
        <v>40</v>
      </c>
      <c r="U639" s="310" t="s">
        <v>42</v>
      </c>
      <c r="V639" s="309">
        <v>8</v>
      </c>
    </row>
    <row r="640" spans="19:22" ht="15.75">
      <c r="S640" s="310" t="s">
        <v>138</v>
      </c>
      <c r="T640" s="310" t="s">
        <v>9</v>
      </c>
      <c r="U640" s="310" t="s">
        <v>41</v>
      </c>
      <c r="V640" s="309">
        <v>3</v>
      </c>
    </row>
    <row r="641" spans="19:22" ht="15.75">
      <c r="S641" s="310" t="s">
        <v>138</v>
      </c>
      <c r="T641" s="310" t="s">
        <v>9</v>
      </c>
      <c r="U641" s="310" t="s">
        <v>42</v>
      </c>
      <c r="V641" s="309">
        <v>4</v>
      </c>
    </row>
    <row r="642" spans="19:22" ht="15.75">
      <c r="S642" s="310" t="s">
        <v>138</v>
      </c>
      <c r="T642" s="310" t="s">
        <v>12</v>
      </c>
      <c r="U642" s="310" t="s">
        <v>42</v>
      </c>
      <c r="V642" s="309">
        <v>3</v>
      </c>
    </row>
    <row r="643" spans="19:22" ht="15.75">
      <c r="S643" s="310" t="s">
        <v>139</v>
      </c>
      <c r="T643" s="310" t="s">
        <v>40</v>
      </c>
      <c r="U643" s="310" t="s">
        <v>41</v>
      </c>
      <c r="V643" s="309">
        <v>554</v>
      </c>
    </row>
    <row r="644" spans="19:22" ht="15.75">
      <c r="S644" s="310" t="s">
        <v>139</v>
      </c>
      <c r="T644" s="310" t="s">
        <v>40</v>
      </c>
      <c r="U644" s="310" t="s">
        <v>42</v>
      </c>
      <c r="V644" s="309">
        <v>456</v>
      </c>
    </row>
    <row r="645" spans="19:22" ht="15.75">
      <c r="S645" s="310" t="s">
        <v>139</v>
      </c>
      <c r="T645" s="310" t="s">
        <v>9</v>
      </c>
      <c r="U645" s="310" t="s">
        <v>41</v>
      </c>
      <c r="V645" s="309">
        <v>288</v>
      </c>
    </row>
    <row r="646" spans="19:22" ht="15.75">
      <c r="S646" s="310" t="s">
        <v>139</v>
      </c>
      <c r="T646" s="310" t="s">
        <v>9</v>
      </c>
      <c r="U646" s="310" t="s">
        <v>42</v>
      </c>
      <c r="V646" s="309">
        <v>221</v>
      </c>
    </row>
    <row r="647" spans="19:22" ht="15.75">
      <c r="S647" s="310" t="s">
        <v>139</v>
      </c>
      <c r="T647" s="310" t="s">
        <v>12</v>
      </c>
      <c r="U647" s="310" t="s">
        <v>41</v>
      </c>
      <c r="V647" s="309">
        <v>113</v>
      </c>
    </row>
    <row r="648" spans="19:22" ht="15.75">
      <c r="S648" s="310" t="s">
        <v>139</v>
      </c>
      <c r="T648" s="310" t="s">
        <v>12</v>
      </c>
      <c r="U648" s="310" t="s">
        <v>42</v>
      </c>
      <c r="V648" s="309">
        <v>128</v>
      </c>
    </row>
    <row r="649" spans="19:22" ht="15.75">
      <c r="S649" s="310" t="s">
        <v>213</v>
      </c>
      <c r="T649" s="310" t="s">
        <v>40</v>
      </c>
      <c r="U649" s="310" t="s">
        <v>41</v>
      </c>
      <c r="V649" s="309">
        <v>3</v>
      </c>
    </row>
    <row r="650" spans="19:22" ht="15.75">
      <c r="S650" s="310" t="s">
        <v>213</v>
      </c>
      <c r="T650" s="310" t="s">
        <v>9</v>
      </c>
      <c r="U650" s="310" t="s">
        <v>42</v>
      </c>
      <c r="V650" s="309">
        <v>1</v>
      </c>
    </row>
    <row r="651" spans="19:22" ht="15.75">
      <c r="S651" s="310" t="s">
        <v>140</v>
      </c>
      <c r="T651" s="310" t="s">
        <v>40</v>
      </c>
      <c r="U651" s="310" t="s">
        <v>41</v>
      </c>
      <c r="V651" s="309">
        <v>32</v>
      </c>
    </row>
    <row r="652" spans="19:22" ht="15.75">
      <c r="S652" s="310" t="s">
        <v>140</v>
      </c>
      <c r="T652" s="310" t="s">
        <v>40</v>
      </c>
      <c r="U652" s="310" t="s">
        <v>42</v>
      </c>
      <c r="V652" s="309">
        <v>37</v>
      </c>
    </row>
    <row r="653" spans="19:22" ht="15.75">
      <c r="S653" s="310" t="s">
        <v>140</v>
      </c>
      <c r="T653" s="310" t="s">
        <v>9</v>
      </c>
      <c r="U653" s="310" t="s">
        <v>41</v>
      </c>
      <c r="V653" s="309">
        <v>33</v>
      </c>
    </row>
    <row r="654" spans="19:22" ht="15.75">
      <c r="S654" s="310" t="s">
        <v>140</v>
      </c>
      <c r="T654" s="310" t="s">
        <v>9</v>
      </c>
      <c r="U654" s="310" t="s">
        <v>42</v>
      </c>
      <c r="V654" s="309">
        <v>27</v>
      </c>
    </row>
    <row r="655" spans="19:22" ht="15.75">
      <c r="S655" s="310" t="s">
        <v>140</v>
      </c>
      <c r="T655" s="310" t="s">
        <v>12</v>
      </c>
      <c r="U655" s="310" t="s">
        <v>41</v>
      </c>
      <c r="V655" s="309">
        <v>17</v>
      </c>
    </row>
    <row r="656" spans="19:22" ht="15.75">
      <c r="S656" s="310" t="s">
        <v>140</v>
      </c>
      <c r="T656" s="310" t="s">
        <v>12</v>
      </c>
      <c r="U656" s="310" t="s">
        <v>42</v>
      </c>
      <c r="V656" s="309">
        <v>8</v>
      </c>
    </row>
    <row r="657" spans="19:22" ht="15.75">
      <c r="S657" s="310" t="s">
        <v>214</v>
      </c>
      <c r="T657" s="310" t="s">
        <v>9</v>
      </c>
      <c r="U657" s="310" t="s">
        <v>42</v>
      </c>
      <c r="V657" s="309">
        <v>1</v>
      </c>
    </row>
    <row r="658" spans="19:22" ht="15.75">
      <c r="S658" s="310" t="s">
        <v>214</v>
      </c>
      <c r="T658" s="310" t="s">
        <v>12</v>
      </c>
      <c r="U658" s="310" t="s">
        <v>41</v>
      </c>
      <c r="V658" s="309">
        <v>1</v>
      </c>
    </row>
    <row r="659" spans="19:22" ht="15.75">
      <c r="S659" s="310" t="s">
        <v>214</v>
      </c>
      <c r="T659" s="310" t="s">
        <v>12</v>
      </c>
      <c r="U659" s="310" t="s">
        <v>42</v>
      </c>
      <c r="V659" s="309">
        <v>1</v>
      </c>
    </row>
    <row r="660" spans="19:22" ht="15.75">
      <c r="S660" s="310" t="s">
        <v>141</v>
      </c>
      <c r="T660" s="310" t="s">
        <v>40</v>
      </c>
      <c r="U660" s="310" t="s">
        <v>41</v>
      </c>
      <c r="V660" s="309">
        <v>632</v>
      </c>
    </row>
    <row r="661" spans="19:22" ht="15.75">
      <c r="S661" s="310" t="s">
        <v>141</v>
      </c>
      <c r="T661" s="310" t="s">
        <v>40</v>
      </c>
      <c r="U661" s="310" t="s">
        <v>42</v>
      </c>
      <c r="V661" s="309">
        <v>638</v>
      </c>
    </row>
    <row r="662" spans="19:22" ht="15.75">
      <c r="S662" s="310" t="s">
        <v>141</v>
      </c>
      <c r="T662" s="310" t="s">
        <v>9</v>
      </c>
      <c r="U662" s="310" t="s">
        <v>41</v>
      </c>
      <c r="V662" s="309">
        <v>322</v>
      </c>
    </row>
    <row r="663" spans="19:22" ht="15.75">
      <c r="S663" s="310" t="s">
        <v>141</v>
      </c>
      <c r="T663" s="310" t="s">
        <v>9</v>
      </c>
      <c r="U663" s="310" t="s">
        <v>42</v>
      </c>
      <c r="V663" s="309">
        <v>280</v>
      </c>
    </row>
    <row r="664" spans="19:22" ht="15.75">
      <c r="S664" s="310" t="s">
        <v>141</v>
      </c>
      <c r="T664" s="310" t="s">
        <v>12</v>
      </c>
      <c r="U664" s="310" t="s">
        <v>41</v>
      </c>
      <c r="V664" s="309">
        <v>133</v>
      </c>
    </row>
    <row r="665" spans="19:22" ht="15.75">
      <c r="S665" s="310" t="s">
        <v>141</v>
      </c>
      <c r="T665" s="310" t="s">
        <v>12</v>
      </c>
      <c r="U665" s="310" t="s">
        <v>42</v>
      </c>
      <c r="V665" s="309">
        <v>167</v>
      </c>
    </row>
    <row r="666" spans="19:22" ht="15.75">
      <c r="S666" s="310" t="s">
        <v>215</v>
      </c>
      <c r="T666" s="310" t="s">
        <v>40</v>
      </c>
      <c r="U666" s="310" t="s">
        <v>41</v>
      </c>
      <c r="V666" s="309">
        <v>5</v>
      </c>
    </row>
    <row r="667" spans="19:22" ht="15.75">
      <c r="S667" s="310" t="s">
        <v>215</v>
      </c>
      <c r="T667" s="310" t="s">
        <v>40</v>
      </c>
      <c r="U667" s="310" t="s">
        <v>42</v>
      </c>
      <c r="V667" s="309">
        <v>11</v>
      </c>
    </row>
    <row r="668" spans="19:22" ht="15.75">
      <c r="S668" s="310" t="s">
        <v>215</v>
      </c>
      <c r="T668" s="310" t="s">
        <v>9</v>
      </c>
      <c r="U668" s="310" t="s">
        <v>41</v>
      </c>
      <c r="V668" s="309">
        <v>1</v>
      </c>
    </row>
    <row r="669" spans="19:22" ht="15.75">
      <c r="S669" s="310" t="s">
        <v>215</v>
      </c>
      <c r="T669" s="310" t="s">
        <v>12</v>
      </c>
      <c r="U669" s="310" t="s">
        <v>42</v>
      </c>
      <c r="V669" s="309">
        <v>2</v>
      </c>
    </row>
    <row r="670" spans="19:22" ht="15.75">
      <c r="S670" s="310" t="s">
        <v>142</v>
      </c>
      <c r="T670" s="310" t="s">
        <v>40</v>
      </c>
      <c r="U670" s="310" t="s">
        <v>41</v>
      </c>
      <c r="V670" s="309">
        <v>91</v>
      </c>
    </row>
    <row r="671" spans="19:22" ht="15.75">
      <c r="S671" s="310" t="s">
        <v>142</v>
      </c>
      <c r="T671" s="310" t="s">
        <v>40</v>
      </c>
      <c r="U671" s="310" t="s">
        <v>42</v>
      </c>
      <c r="V671" s="309">
        <v>64</v>
      </c>
    </row>
    <row r="672" spans="19:22" ht="15.75">
      <c r="S672" s="310" t="s">
        <v>142</v>
      </c>
      <c r="T672" s="310" t="s">
        <v>9</v>
      </c>
      <c r="U672" s="310" t="s">
        <v>41</v>
      </c>
      <c r="V672" s="309">
        <v>33</v>
      </c>
    </row>
    <row r="673" spans="19:22" ht="15.75">
      <c r="S673" s="310" t="s">
        <v>142</v>
      </c>
      <c r="T673" s="310" t="s">
        <v>9</v>
      </c>
      <c r="U673" s="310" t="s">
        <v>42</v>
      </c>
      <c r="V673" s="309">
        <v>33</v>
      </c>
    </row>
    <row r="674" spans="19:22" ht="15.75">
      <c r="S674" s="310" t="s">
        <v>142</v>
      </c>
      <c r="T674" s="310" t="s">
        <v>12</v>
      </c>
      <c r="U674" s="310" t="s">
        <v>41</v>
      </c>
      <c r="V674" s="309">
        <v>7</v>
      </c>
    </row>
    <row r="675" spans="19:22" ht="15.75">
      <c r="S675" s="310" t="s">
        <v>142</v>
      </c>
      <c r="T675" s="310" t="s">
        <v>12</v>
      </c>
      <c r="U675" s="310" t="s">
        <v>42</v>
      </c>
      <c r="V675" s="309">
        <v>11</v>
      </c>
    </row>
    <row r="676" spans="19:22" ht="15.75">
      <c r="S676" s="310" t="s">
        <v>143</v>
      </c>
      <c r="T676" s="310" t="s">
        <v>40</v>
      </c>
      <c r="U676" s="310" t="s">
        <v>41</v>
      </c>
      <c r="V676" s="309">
        <v>561</v>
      </c>
    </row>
    <row r="677" spans="19:22" ht="15.75">
      <c r="S677" s="310" t="s">
        <v>143</v>
      </c>
      <c r="T677" s="310" t="s">
        <v>40</v>
      </c>
      <c r="U677" s="310" t="s">
        <v>42</v>
      </c>
      <c r="V677" s="309">
        <v>471</v>
      </c>
    </row>
    <row r="678" spans="19:22" ht="15.75">
      <c r="S678" s="310" t="s">
        <v>143</v>
      </c>
      <c r="T678" s="310" t="s">
        <v>9</v>
      </c>
      <c r="U678" s="310" t="s">
        <v>41</v>
      </c>
      <c r="V678" s="309">
        <v>183</v>
      </c>
    </row>
    <row r="679" spans="19:22" ht="15.75">
      <c r="S679" s="310" t="s">
        <v>143</v>
      </c>
      <c r="T679" s="310" t="s">
        <v>9</v>
      </c>
      <c r="U679" s="310" t="s">
        <v>42</v>
      </c>
      <c r="V679" s="309">
        <v>165</v>
      </c>
    </row>
    <row r="680" spans="19:22" ht="15.75">
      <c r="S680" s="310" t="s">
        <v>143</v>
      </c>
      <c r="T680" s="310" t="s">
        <v>12</v>
      </c>
      <c r="U680" s="310" t="s">
        <v>41</v>
      </c>
      <c r="V680" s="309">
        <v>125</v>
      </c>
    </row>
    <row r="681" spans="19:22" ht="15.75">
      <c r="S681" s="310" t="s">
        <v>143</v>
      </c>
      <c r="T681" s="310" t="s">
        <v>12</v>
      </c>
      <c r="U681" s="310" t="s">
        <v>42</v>
      </c>
      <c r="V681" s="309">
        <v>139</v>
      </c>
    </row>
    <row r="682" spans="19:22" ht="15.75">
      <c r="S682" s="310" t="s">
        <v>144</v>
      </c>
      <c r="T682" s="310" t="s">
        <v>40</v>
      </c>
      <c r="U682" s="310" t="s">
        <v>41</v>
      </c>
      <c r="V682" s="309">
        <v>188</v>
      </c>
    </row>
    <row r="683" spans="19:22" ht="15.75">
      <c r="S683" s="310" t="s">
        <v>144</v>
      </c>
      <c r="T683" s="310" t="s">
        <v>40</v>
      </c>
      <c r="U683" s="310" t="s">
        <v>42</v>
      </c>
      <c r="V683" s="309">
        <v>169</v>
      </c>
    </row>
    <row r="684" spans="19:22" ht="15.75">
      <c r="S684" s="310" t="s">
        <v>144</v>
      </c>
      <c r="T684" s="310" t="s">
        <v>9</v>
      </c>
      <c r="U684" s="310" t="s">
        <v>41</v>
      </c>
      <c r="V684" s="309">
        <v>92</v>
      </c>
    </row>
    <row r="685" spans="19:22" ht="15.75">
      <c r="S685" s="310" t="s">
        <v>144</v>
      </c>
      <c r="T685" s="310" t="s">
        <v>9</v>
      </c>
      <c r="U685" s="310" t="s">
        <v>42</v>
      </c>
      <c r="V685" s="309">
        <v>75</v>
      </c>
    </row>
    <row r="686" spans="19:22" ht="15.75">
      <c r="S686" s="310" t="s">
        <v>144</v>
      </c>
      <c r="T686" s="310" t="s">
        <v>12</v>
      </c>
      <c r="U686" s="310" t="s">
        <v>41</v>
      </c>
      <c r="V686" s="309">
        <v>41</v>
      </c>
    </row>
    <row r="687" spans="19:22" ht="15.75">
      <c r="S687" s="310" t="s">
        <v>144</v>
      </c>
      <c r="T687" s="310" t="s">
        <v>12</v>
      </c>
      <c r="U687" s="310" t="s">
        <v>42</v>
      </c>
      <c r="V687" s="309">
        <v>50</v>
      </c>
    </row>
    <row r="688" spans="19:22" ht="15.75">
      <c r="S688" s="310" t="s">
        <v>145</v>
      </c>
      <c r="T688" s="310" t="s">
        <v>40</v>
      </c>
      <c r="U688" s="310" t="s">
        <v>41</v>
      </c>
      <c r="V688" s="309">
        <v>259</v>
      </c>
    </row>
    <row r="689" spans="19:22" ht="15.75">
      <c r="S689" s="310" t="s">
        <v>145</v>
      </c>
      <c r="T689" s="310" t="s">
        <v>40</v>
      </c>
      <c r="U689" s="310" t="s">
        <v>42</v>
      </c>
      <c r="V689" s="309">
        <v>199</v>
      </c>
    </row>
    <row r="690" spans="19:22" ht="15.75">
      <c r="S690" s="310" t="s">
        <v>145</v>
      </c>
      <c r="T690" s="310" t="s">
        <v>9</v>
      </c>
      <c r="U690" s="310" t="s">
        <v>41</v>
      </c>
      <c r="V690" s="309">
        <v>77</v>
      </c>
    </row>
    <row r="691" spans="19:22" ht="15.75">
      <c r="S691" s="310" t="s">
        <v>145</v>
      </c>
      <c r="T691" s="310" t="s">
        <v>9</v>
      </c>
      <c r="U691" s="310" t="s">
        <v>42</v>
      </c>
      <c r="V691" s="309">
        <v>75</v>
      </c>
    </row>
    <row r="692" spans="19:22" ht="15.75">
      <c r="S692" s="310" t="s">
        <v>145</v>
      </c>
      <c r="T692" s="310" t="s">
        <v>12</v>
      </c>
      <c r="U692" s="310" t="s">
        <v>41</v>
      </c>
      <c r="V692" s="309">
        <v>35</v>
      </c>
    </row>
    <row r="693" spans="19:22" ht="15.75">
      <c r="S693" s="310" t="s">
        <v>145</v>
      </c>
      <c r="T693" s="310" t="s">
        <v>12</v>
      </c>
      <c r="U693" s="310" t="s">
        <v>42</v>
      </c>
      <c r="V693" s="309">
        <v>42</v>
      </c>
    </row>
    <row r="694" spans="19:22" ht="15.75">
      <c r="S694" s="310" t="s">
        <v>146</v>
      </c>
      <c r="T694" s="310" t="s">
        <v>40</v>
      </c>
      <c r="U694" s="310" t="s">
        <v>41</v>
      </c>
      <c r="V694" s="309">
        <v>111</v>
      </c>
    </row>
    <row r="695" spans="19:22" ht="15.75">
      <c r="S695" s="310" t="s">
        <v>146</v>
      </c>
      <c r="T695" s="310" t="s">
        <v>40</v>
      </c>
      <c r="U695" s="310" t="s">
        <v>42</v>
      </c>
      <c r="V695" s="309">
        <v>108</v>
      </c>
    </row>
    <row r="696" spans="19:22" ht="15.75">
      <c r="S696" s="310" t="s">
        <v>146</v>
      </c>
      <c r="T696" s="310" t="s">
        <v>9</v>
      </c>
      <c r="U696" s="310" t="s">
        <v>41</v>
      </c>
      <c r="V696" s="309">
        <v>55</v>
      </c>
    </row>
    <row r="697" spans="19:22" ht="15.75">
      <c r="S697" s="310" t="s">
        <v>146</v>
      </c>
      <c r="T697" s="310" t="s">
        <v>9</v>
      </c>
      <c r="U697" s="310" t="s">
        <v>42</v>
      </c>
      <c r="V697" s="309">
        <v>47</v>
      </c>
    </row>
    <row r="698" spans="19:22" ht="15.75">
      <c r="S698" s="310" t="s">
        <v>146</v>
      </c>
      <c r="T698" s="310" t="s">
        <v>12</v>
      </c>
      <c r="U698" s="310" t="s">
        <v>41</v>
      </c>
      <c r="V698" s="309">
        <v>29</v>
      </c>
    </row>
    <row r="699" spans="19:22" ht="15.75">
      <c r="S699" s="310" t="s">
        <v>146</v>
      </c>
      <c r="T699" s="310" t="s">
        <v>12</v>
      </c>
      <c r="U699" s="310" t="s">
        <v>42</v>
      </c>
      <c r="V699" s="309">
        <v>16</v>
      </c>
    </row>
    <row r="700" spans="19:22" ht="15.75">
      <c r="S700" s="310" t="s">
        <v>147</v>
      </c>
      <c r="T700" s="310" t="s">
        <v>40</v>
      </c>
      <c r="U700" s="310" t="s">
        <v>41</v>
      </c>
      <c r="V700" s="309">
        <v>873</v>
      </c>
    </row>
    <row r="701" spans="19:22" ht="15.75">
      <c r="S701" s="310" t="s">
        <v>147</v>
      </c>
      <c r="T701" s="310" t="s">
        <v>40</v>
      </c>
      <c r="U701" s="310" t="s">
        <v>42</v>
      </c>
      <c r="V701" s="309">
        <v>705</v>
      </c>
    </row>
    <row r="702" spans="19:22" ht="15.75">
      <c r="S702" s="310" t="s">
        <v>147</v>
      </c>
      <c r="T702" s="310" t="s">
        <v>9</v>
      </c>
      <c r="U702" s="310" t="s">
        <v>41</v>
      </c>
      <c r="V702" s="309">
        <v>456</v>
      </c>
    </row>
    <row r="703" spans="19:22" ht="15.75">
      <c r="S703" s="310" t="s">
        <v>147</v>
      </c>
      <c r="T703" s="310" t="s">
        <v>9</v>
      </c>
      <c r="U703" s="310" t="s">
        <v>42</v>
      </c>
      <c r="V703" s="309">
        <v>388</v>
      </c>
    </row>
    <row r="704" spans="19:22" ht="15.75">
      <c r="S704" s="310" t="s">
        <v>147</v>
      </c>
      <c r="T704" s="310" t="s">
        <v>12</v>
      </c>
      <c r="U704" s="310" t="s">
        <v>41</v>
      </c>
      <c r="V704" s="309">
        <v>204</v>
      </c>
    </row>
    <row r="705" spans="19:22" ht="15.75">
      <c r="S705" s="310" t="s">
        <v>147</v>
      </c>
      <c r="T705" s="310" t="s">
        <v>12</v>
      </c>
      <c r="U705" s="310" t="s">
        <v>42</v>
      </c>
      <c r="V705" s="309">
        <v>214</v>
      </c>
    </row>
    <row r="706" spans="19:22" ht="15.75">
      <c r="S706" s="310" t="s">
        <v>148</v>
      </c>
      <c r="T706" s="310" t="s">
        <v>40</v>
      </c>
      <c r="U706" s="310" t="s">
        <v>41</v>
      </c>
      <c r="V706" s="309">
        <v>18</v>
      </c>
    </row>
    <row r="707" spans="19:22" ht="15.75">
      <c r="S707" s="310" t="s">
        <v>148</v>
      </c>
      <c r="T707" s="310" t="s">
        <v>40</v>
      </c>
      <c r="U707" s="310" t="s">
        <v>42</v>
      </c>
      <c r="V707" s="309">
        <v>8</v>
      </c>
    </row>
    <row r="708" spans="19:22" ht="15.75">
      <c r="S708" s="310" t="s">
        <v>148</v>
      </c>
      <c r="T708" s="310" t="s">
        <v>9</v>
      </c>
      <c r="U708" s="310" t="s">
        <v>41</v>
      </c>
      <c r="V708" s="309">
        <v>1</v>
      </c>
    </row>
    <row r="709" spans="19:22" ht="15.75">
      <c r="S709" s="310" t="s">
        <v>148</v>
      </c>
      <c r="T709" s="310" t="s">
        <v>9</v>
      </c>
      <c r="U709" s="310" t="s">
        <v>42</v>
      </c>
      <c r="V709" s="309">
        <v>6</v>
      </c>
    </row>
    <row r="710" spans="19:22" ht="15.75">
      <c r="S710" s="310" t="s">
        <v>148</v>
      </c>
      <c r="T710" s="310" t="s">
        <v>12</v>
      </c>
      <c r="U710" s="310" t="s">
        <v>41</v>
      </c>
      <c r="V710" s="309">
        <v>2</v>
      </c>
    </row>
    <row r="711" spans="19:22" ht="15.75">
      <c r="S711" s="310" t="s">
        <v>148</v>
      </c>
      <c r="T711" s="310" t="s">
        <v>12</v>
      </c>
      <c r="U711" s="310" t="s">
        <v>42</v>
      </c>
      <c r="V711" s="309">
        <v>2</v>
      </c>
    </row>
    <row r="712" spans="19:22" ht="15.75">
      <c r="S712" s="310" t="s">
        <v>149</v>
      </c>
      <c r="T712" s="310" t="s">
        <v>40</v>
      </c>
      <c r="U712" s="310" t="s">
        <v>41</v>
      </c>
      <c r="V712" s="309">
        <v>5</v>
      </c>
    </row>
    <row r="713" spans="19:22" ht="15.75">
      <c r="S713" s="310" t="s">
        <v>149</v>
      </c>
      <c r="T713" s="310" t="s">
        <v>40</v>
      </c>
      <c r="U713" s="310" t="s">
        <v>42</v>
      </c>
      <c r="V713" s="309">
        <v>5</v>
      </c>
    </row>
    <row r="714" spans="19:22" ht="15.75">
      <c r="S714" s="310" t="s">
        <v>149</v>
      </c>
      <c r="T714" s="310" t="s">
        <v>9</v>
      </c>
      <c r="U714" s="310" t="s">
        <v>41</v>
      </c>
      <c r="V714" s="309">
        <v>2</v>
      </c>
    </row>
    <row r="715" spans="19:22" ht="15.75">
      <c r="S715" s="310" t="s">
        <v>149</v>
      </c>
      <c r="T715" s="310" t="s">
        <v>12</v>
      </c>
      <c r="U715" s="310" t="s">
        <v>41</v>
      </c>
      <c r="V715" s="309">
        <v>1</v>
      </c>
    </row>
    <row r="716" spans="19:22" ht="15.75">
      <c r="S716" s="310" t="s">
        <v>149</v>
      </c>
      <c r="T716" s="310" t="s">
        <v>12</v>
      </c>
      <c r="U716" s="310" t="s">
        <v>42</v>
      </c>
      <c r="V716" s="309">
        <v>3</v>
      </c>
    </row>
    <row r="717" spans="19:22" ht="15.75">
      <c r="S717" s="310" t="s">
        <v>150</v>
      </c>
      <c r="T717" s="310" t="s">
        <v>40</v>
      </c>
      <c r="U717" s="310" t="s">
        <v>41</v>
      </c>
      <c r="V717" s="309">
        <v>21</v>
      </c>
    </row>
    <row r="718" spans="19:22" ht="15.75">
      <c r="S718" s="310" t="s">
        <v>150</v>
      </c>
      <c r="T718" s="310" t="s">
        <v>40</v>
      </c>
      <c r="U718" s="310" t="s">
        <v>42</v>
      </c>
      <c r="V718" s="309">
        <v>16</v>
      </c>
    </row>
    <row r="719" spans="19:22" ht="15.75">
      <c r="S719" s="310" t="s">
        <v>150</v>
      </c>
      <c r="T719" s="310" t="s">
        <v>9</v>
      </c>
      <c r="U719" s="310" t="s">
        <v>41</v>
      </c>
      <c r="V719" s="309">
        <v>12</v>
      </c>
    </row>
    <row r="720" spans="19:22" ht="15.75">
      <c r="S720" s="310" t="s">
        <v>150</v>
      </c>
      <c r="T720" s="310" t="s">
        <v>9</v>
      </c>
      <c r="U720" s="310" t="s">
        <v>42</v>
      </c>
      <c r="V720" s="309">
        <v>10</v>
      </c>
    </row>
    <row r="721" spans="19:22" ht="15.75">
      <c r="S721" s="310" t="s">
        <v>150</v>
      </c>
      <c r="T721" s="310" t="s">
        <v>12</v>
      </c>
      <c r="U721" s="310" t="s">
        <v>41</v>
      </c>
      <c r="V721" s="309">
        <v>2</v>
      </c>
    </row>
    <row r="722" spans="19:22" ht="15.75">
      <c r="S722" s="310" t="s">
        <v>150</v>
      </c>
      <c r="T722" s="310" t="s">
        <v>12</v>
      </c>
      <c r="U722" s="310" t="s">
        <v>42</v>
      </c>
      <c r="V722" s="309">
        <v>4</v>
      </c>
    </row>
    <row r="723" spans="19:22" ht="15.75">
      <c r="S723" s="310" t="s">
        <v>216</v>
      </c>
      <c r="T723" s="310" t="s">
        <v>40</v>
      </c>
      <c r="U723" s="310" t="s">
        <v>42</v>
      </c>
      <c r="V723" s="309">
        <v>2</v>
      </c>
    </row>
    <row r="724" spans="19:22" ht="15.75">
      <c r="S724" s="310" t="s">
        <v>216</v>
      </c>
      <c r="T724" s="310" t="s">
        <v>9</v>
      </c>
      <c r="U724" s="310" t="s">
        <v>41</v>
      </c>
      <c r="V724" s="309">
        <v>1</v>
      </c>
    </row>
    <row r="725" spans="19:22" ht="15.75">
      <c r="S725" s="310" t="s">
        <v>216</v>
      </c>
      <c r="T725" s="310" t="s">
        <v>9</v>
      </c>
      <c r="U725" s="310" t="s">
        <v>42</v>
      </c>
      <c r="V725" s="309">
        <v>1</v>
      </c>
    </row>
    <row r="726" spans="19:22" ht="15.75">
      <c r="S726" s="310" t="s">
        <v>216</v>
      </c>
      <c r="T726" s="310" t="s">
        <v>12</v>
      </c>
      <c r="U726" s="310" t="s">
        <v>42</v>
      </c>
      <c r="V726" s="309">
        <v>1</v>
      </c>
    </row>
    <row r="727" spans="19:22" ht="15.75">
      <c r="S727" s="310" t="s">
        <v>151</v>
      </c>
      <c r="T727" s="310" t="s">
        <v>40</v>
      </c>
      <c r="U727" s="310" t="s">
        <v>41</v>
      </c>
      <c r="V727" s="309">
        <v>44</v>
      </c>
    </row>
    <row r="728" spans="19:22" ht="15.75">
      <c r="S728" s="310" t="s">
        <v>151</v>
      </c>
      <c r="T728" s="310" t="s">
        <v>40</v>
      </c>
      <c r="U728" s="310" t="s">
        <v>42</v>
      </c>
      <c r="V728" s="309">
        <v>33</v>
      </c>
    </row>
    <row r="729" spans="19:22" ht="15.75">
      <c r="S729" s="310" t="s">
        <v>151</v>
      </c>
      <c r="T729" s="310" t="s">
        <v>9</v>
      </c>
      <c r="U729" s="310" t="s">
        <v>41</v>
      </c>
      <c r="V729" s="309">
        <v>10</v>
      </c>
    </row>
    <row r="730" spans="19:22" ht="15.75">
      <c r="S730" s="310" t="s">
        <v>151</v>
      </c>
      <c r="T730" s="310" t="s">
        <v>9</v>
      </c>
      <c r="U730" s="310" t="s">
        <v>42</v>
      </c>
      <c r="V730" s="309">
        <v>6</v>
      </c>
    </row>
    <row r="731" spans="19:22" ht="15.75">
      <c r="S731" s="310" t="s">
        <v>151</v>
      </c>
      <c r="T731" s="310" t="s">
        <v>12</v>
      </c>
      <c r="U731" s="310" t="s">
        <v>41</v>
      </c>
      <c r="V731" s="309">
        <v>4</v>
      </c>
    </row>
    <row r="732" spans="19:22" ht="15.75">
      <c r="S732" s="310" t="s">
        <v>151</v>
      </c>
      <c r="T732" s="310" t="s">
        <v>12</v>
      </c>
      <c r="U732" s="310" t="s">
        <v>42</v>
      </c>
      <c r="V732" s="309">
        <v>6</v>
      </c>
    </row>
    <row r="733" spans="19:22" ht="15.75">
      <c r="S733" s="310" t="s">
        <v>152</v>
      </c>
      <c r="T733" s="310" t="s">
        <v>40</v>
      </c>
      <c r="U733" s="310" t="s">
        <v>41</v>
      </c>
      <c r="V733" s="309">
        <v>70</v>
      </c>
    </row>
    <row r="734" spans="19:22" ht="15.75">
      <c r="S734" s="310" t="s">
        <v>152</v>
      </c>
      <c r="T734" s="310" t="s">
        <v>40</v>
      </c>
      <c r="U734" s="310" t="s">
        <v>42</v>
      </c>
      <c r="V734" s="309">
        <v>66</v>
      </c>
    </row>
    <row r="735" spans="19:22" ht="15.75">
      <c r="S735" s="310" t="s">
        <v>152</v>
      </c>
      <c r="T735" s="310" t="s">
        <v>9</v>
      </c>
      <c r="U735" s="310" t="s">
        <v>41</v>
      </c>
      <c r="V735" s="309">
        <v>30</v>
      </c>
    </row>
    <row r="736" spans="19:22" ht="15.75">
      <c r="S736" s="310" t="s">
        <v>152</v>
      </c>
      <c r="T736" s="310" t="s">
        <v>9</v>
      </c>
      <c r="U736" s="310" t="s">
        <v>42</v>
      </c>
      <c r="V736" s="309">
        <v>34</v>
      </c>
    </row>
    <row r="737" spans="19:22" ht="15.75">
      <c r="S737" s="310" t="s">
        <v>152</v>
      </c>
      <c r="T737" s="310" t="s">
        <v>12</v>
      </c>
      <c r="U737" s="310" t="s">
        <v>41</v>
      </c>
      <c r="V737" s="309">
        <v>10</v>
      </c>
    </row>
    <row r="738" spans="19:22" ht="15.75">
      <c r="S738" s="310" t="s">
        <v>152</v>
      </c>
      <c r="T738" s="310" t="s">
        <v>12</v>
      </c>
      <c r="U738" s="310" t="s">
        <v>42</v>
      </c>
      <c r="V738" s="309">
        <v>11</v>
      </c>
    </row>
    <row r="739" spans="19:22" ht="15.75">
      <c r="S739" s="310" t="s">
        <v>245</v>
      </c>
      <c r="T739" s="310" t="s">
        <v>40</v>
      </c>
      <c r="U739" s="310" t="s">
        <v>41</v>
      </c>
      <c r="V739" s="309">
        <v>1</v>
      </c>
    </row>
    <row r="740" spans="19:22" ht="15.75">
      <c r="S740" s="310" t="s">
        <v>245</v>
      </c>
      <c r="T740" s="310" t="s">
        <v>40</v>
      </c>
      <c r="U740" s="310" t="s">
        <v>42</v>
      </c>
      <c r="V740" s="309">
        <v>1</v>
      </c>
    </row>
    <row r="741" spans="19:22" ht="15.75">
      <c r="S741" s="310" t="s">
        <v>153</v>
      </c>
      <c r="T741" s="310" t="s">
        <v>40</v>
      </c>
      <c r="U741" s="310" t="s">
        <v>41</v>
      </c>
      <c r="V741" s="309">
        <v>92</v>
      </c>
    </row>
    <row r="742" spans="19:22" ht="15.75">
      <c r="S742" s="310" t="s">
        <v>153</v>
      </c>
      <c r="T742" s="310" t="s">
        <v>40</v>
      </c>
      <c r="U742" s="310" t="s">
        <v>42</v>
      </c>
      <c r="V742" s="309">
        <v>64</v>
      </c>
    </row>
    <row r="743" spans="19:22" ht="15.75">
      <c r="S743" s="310" t="s">
        <v>153</v>
      </c>
      <c r="T743" s="310" t="s">
        <v>9</v>
      </c>
      <c r="U743" s="310" t="s">
        <v>41</v>
      </c>
      <c r="V743" s="309">
        <v>30</v>
      </c>
    </row>
    <row r="744" spans="19:22" ht="15.75">
      <c r="S744" s="310" t="s">
        <v>153</v>
      </c>
      <c r="T744" s="310" t="s">
        <v>9</v>
      </c>
      <c r="U744" s="310" t="s">
        <v>42</v>
      </c>
      <c r="V744" s="309">
        <v>27</v>
      </c>
    </row>
    <row r="745" spans="19:22" ht="15.75">
      <c r="S745" s="310" t="s">
        <v>153</v>
      </c>
      <c r="T745" s="310" t="s">
        <v>12</v>
      </c>
      <c r="U745" s="310" t="s">
        <v>41</v>
      </c>
      <c r="V745" s="309">
        <v>19</v>
      </c>
    </row>
    <row r="746" spans="19:22" ht="15.75">
      <c r="S746" s="310" t="s">
        <v>153</v>
      </c>
      <c r="T746" s="310" t="s">
        <v>12</v>
      </c>
      <c r="U746" s="310" t="s">
        <v>42</v>
      </c>
      <c r="V746" s="309">
        <v>32</v>
      </c>
    </row>
    <row r="747" spans="19:22" ht="15.75">
      <c r="S747" s="310" t="s">
        <v>154</v>
      </c>
      <c r="T747" s="310" t="s">
        <v>40</v>
      </c>
      <c r="U747" s="310" t="s">
        <v>41</v>
      </c>
      <c r="V747" s="309">
        <v>29</v>
      </c>
    </row>
    <row r="748" spans="19:22" ht="15.75">
      <c r="S748" s="310" t="s">
        <v>154</v>
      </c>
      <c r="T748" s="310" t="s">
        <v>40</v>
      </c>
      <c r="U748" s="310" t="s">
        <v>42</v>
      </c>
      <c r="V748" s="309">
        <v>26</v>
      </c>
    </row>
    <row r="749" spans="19:22" ht="15.75">
      <c r="S749" s="310" t="s">
        <v>154</v>
      </c>
      <c r="T749" s="310" t="s">
        <v>9</v>
      </c>
      <c r="U749" s="310" t="s">
        <v>41</v>
      </c>
      <c r="V749" s="309">
        <v>9</v>
      </c>
    </row>
    <row r="750" spans="19:22" ht="15.75">
      <c r="S750" s="310" t="s">
        <v>154</v>
      </c>
      <c r="T750" s="310" t="s">
        <v>9</v>
      </c>
      <c r="U750" s="310" t="s">
        <v>42</v>
      </c>
      <c r="V750" s="309">
        <v>15</v>
      </c>
    </row>
    <row r="751" spans="19:22" ht="15.75">
      <c r="S751" s="310" t="s">
        <v>154</v>
      </c>
      <c r="T751" s="310" t="s">
        <v>12</v>
      </c>
      <c r="U751" s="310" t="s">
        <v>41</v>
      </c>
      <c r="V751" s="309">
        <v>8</v>
      </c>
    </row>
    <row r="752" spans="19:22" ht="15.75">
      <c r="S752" s="310" t="s">
        <v>154</v>
      </c>
      <c r="T752" s="310" t="s">
        <v>12</v>
      </c>
      <c r="U752" s="310" t="s">
        <v>42</v>
      </c>
      <c r="V752" s="309">
        <v>12</v>
      </c>
    </row>
    <row r="753" spans="19:22" ht="15.75">
      <c r="S753" s="310" t="s">
        <v>155</v>
      </c>
      <c r="T753" s="310" t="s">
        <v>40</v>
      </c>
      <c r="U753" s="310" t="s">
        <v>41</v>
      </c>
      <c r="V753" s="309">
        <v>33</v>
      </c>
    </row>
    <row r="754" spans="19:22" ht="15.75">
      <c r="S754" s="310" t="s">
        <v>155</v>
      </c>
      <c r="T754" s="310" t="s">
        <v>40</v>
      </c>
      <c r="U754" s="310" t="s">
        <v>42</v>
      </c>
      <c r="V754" s="309">
        <v>35</v>
      </c>
    </row>
    <row r="755" spans="19:22" ht="15.75">
      <c r="S755" s="310" t="s">
        <v>155</v>
      </c>
      <c r="T755" s="310" t="s">
        <v>9</v>
      </c>
      <c r="U755" s="310" t="s">
        <v>41</v>
      </c>
      <c r="V755" s="309">
        <v>17</v>
      </c>
    </row>
    <row r="756" spans="19:22" ht="15.75">
      <c r="S756" s="310" t="s">
        <v>155</v>
      </c>
      <c r="T756" s="310" t="s">
        <v>9</v>
      </c>
      <c r="U756" s="310" t="s">
        <v>42</v>
      </c>
      <c r="V756" s="309">
        <v>7</v>
      </c>
    </row>
    <row r="757" spans="19:22" ht="15.75">
      <c r="S757" s="310" t="s">
        <v>155</v>
      </c>
      <c r="T757" s="310" t="s">
        <v>12</v>
      </c>
      <c r="U757" s="310" t="s">
        <v>41</v>
      </c>
      <c r="V757" s="309">
        <v>5</v>
      </c>
    </row>
    <row r="758" spans="19:22" ht="15.75">
      <c r="S758" s="310" t="s">
        <v>155</v>
      </c>
      <c r="T758" s="310" t="s">
        <v>12</v>
      </c>
      <c r="U758" s="310" t="s">
        <v>42</v>
      </c>
      <c r="V758" s="309">
        <v>6</v>
      </c>
    </row>
    <row r="759" spans="19:22" ht="15.75">
      <c r="S759" s="310" t="s">
        <v>217</v>
      </c>
      <c r="T759" s="310" t="s">
        <v>40</v>
      </c>
      <c r="U759" s="310" t="s">
        <v>41</v>
      </c>
      <c r="V759" s="309">
        <v>14</v>
      </c>
    </row>
    <row r="760" spans="19:22" ht="15.75">
      <c r="S760" s="310" t="s">
        <v>217</v>
      </c>
      <c r="T760" s="310" t="s">
        <v>40</v>
      </c>
      <c r="U760" s="310" t="s">
        <v>42</v>
      </c>
      <c r="V760" s="309">
        <v>4</v>
      </c>
    </row>
    <row r="761" spans="19:22" ht="15.75">
      <c r="S761" s="310" t="s">
        <v>217</v>
      </c>
      <c r="T761" s="310" t="s">
        <v>9</v>
      </c>
      <c r="U761" s="310" t="s">
        <v>41</v>
      </c>
      <c r="V761" s="309">
        <v>8</v>
      </c>
    </row>
    <row r="762" spans="19:22" ht="15.75">
      <c r="S762" s="310" t="s">
        <v>217</v>
      </c>
      <c r="T762" s="310" t="s">
        <v>9</v>
      </c>
      <c r="U762" s="310" t="s">
        <v>42</v>
      </c>
      <c r="V762" s="309">
        <v>6</v>
      </c>
    </row>
    <row r="763" spans="19:22" ht="15.75">
      <c r="S763" s="310" t="s">
        <v>217</v>
      </c>
      <c r="T763" s="310" t="s">
        <v>12</v>
      </c>
      <c r="U763" s="310" t="s">
        <v>41</v>
      </c>
      <c r="V763" s="309">
        <v>4</v>
      </c>
    </row>
    <row r="764" spans="19:22" ht="15.75">
      <c r="S764" s="310" t="s">
        <v>217</v>
      </c>
      <c r="T764" s="310" t="s">
        <v>12</v>
      </c>
      <c r="U764" s="310" t="s">
        <v>42</v>
      </c>
      <c r="V764" s="309">
        <v>2</v>
      </c>
    </row>
    <row r="765" spans="19:22" ht="15.75">
      <c r="S765" s="310" t="s">
        <v>156</v>
      </c>
      <c r="T765" s="310" t="s">
        <v>40</v>
      </c>
      <c r="U765" s="310" t="s">
        <v>41</v>
      </c>
      <c r="V765" s="309">
        <v>1616</v>
      </c>
    </row>
    <row r="766" spans="19:22" ht="15.75">
      <c r="S766" s="310" t="s">
        <v>156</v>
      </c>
      <c r="T766" s="310" t="s">
        <v>40</v>
      </c>
      <c r="U766" s="310" t="s">
        <v>42</v>
      </c>
      <c r="V766" s="309">
        <v>1378</v>
      </c>
    </row>
    <row r="767" spans="19:22" ht="15.75">
      <c r="S767" s="310" t="s">
        <v>156</v>
      </c>
      <c r="T767" s="310" t="s">
        <v>9</v>
      </c>
      <c r="U767" s="310" t="s">
        <v>41</v>
      </c>
      <c r="V767" s="309">
        <v>589</v>
      </c>
    </row>
    <row r="768" spans="19:22" ht="15.75">
      <c r="S768" s="310" t="s">
        <v>156</v>
      </c>
      <c r="T768" s="310" t="s">
        <v>9</v>
      </c>
      <c r="U768" s="310" t="s">
        <v>42</v>
      </c>
      <c r="V768" s="309">
        <v>525</v>
      </c>
    </row>
    <row r="769" spans="19:22" ht="15.75">
      <c r="S769" s="310" t="s">
        <v>156</v>
      </c>
      <c r="T769" s="310" t="s">
        <v>12</v>
      </c>
      <c r="U769" s="310" t="s">
        <v>41</v>
      </c>
      <c r="V769" s="309">
        <v>391</v>
      </c>
    </row>
    <row r="770" spans="19:22" ht="15.75">
      <c r="S770" s="310" t="s">
        <v>156</v>
      </c>
      <c r="T770" s="310" t="s">
        <v>12</v>
      </c>
      <c r="U770" s="310" t="s">
        <v>42</v>
      </c>
      <c r="V770" s="309">
        <v>374</v>
      </c>
    </row>
    <row r="771" spans="19:22" ht="15.75">
      <c r="S771" s="310" t="s">
        <v>157</v>
      </c>
      <c r="T771" s="310" t="s">
        <v>40</v>
      </c>
      <c r="U771" s="310" t="s">
        <v>41</v>
      </c>
      <c r="V771" s="309">
        <v>76</v>
      </c>
    </row>
    <row r="772" spans="19:22" ht="15.75">
      <c r="S772" s="310" t="s">
        <v>157</v>
      </c>
      <c r="T772" s="310" t="s">
        <v>40</v>
      </c>
      <c r="U772" s="310" t="s">
        <v>42</v>
      </c>
      <c r="V772" s="309">
        <v>80</v>
      </c>
    </row>
    <row r="773" spans="19:22" ht="15.75">
      <c r="S773" s="310" t="s">
        <v>157</v>
      </c>
      <c r="T773" s="310" t="s">
        <v>9</v>
      </c>
      <c r="U773" s="310" t="s">
        <v>41</v>
      </c>
      <c r="V773" s="309">
        <v>29</v>
      </c>
    </row>
    <row r="774" spans="19:22" ht="15.75">
      <c r="S774" s="310" t="s">
        <v>157</v>
      </c>
      <c r="T774" s="310" t="s">
        <v>9</v>
      </c>
      <c r="U774" s="310" t="s">
        <v>42</v>
      </c>
      <c r="V774" s="309">
        <v>24</v>
      </c>
    </row>
    <row r="775" spans="19:22" ht="15.75">
      <c r="S775" s="310" t="s">
        <v>157</v>
      </c>
      <c r="T775" s="310" t="s">
        <v>12</v>
      </c>
      <c r="U775" s="310" t="s">
        <v>41</v>
      </c>
      <c r="V775" s="309">
        <v>18</v>
      </c>
    </row>
    <row r="776" spans="19:22" ht="15.75">
      <c r="S776" s="310" t="s">
        <v>157</v>
      </c>
      <c r="T776" s="310" t="s">
        <v>12</v>
      </c>
      <c r="U776" s="310" t="s">
        <v>42</v>
      </c>
      <c r="V776" s="309">
        <v>14</v>
      </c>
    </row>
    <row r="777" spans="19:22" ht="15.75">
      <c r="S777" s="310" t="s">
        <v>158</v>
      </c>
      <c r="T777" s="310" t="s">
        <v>40</v>
      </c>
      <c r="U777" s="310" t="s">
        <v>41</v>
      </c>
      <c r="V777" s="309">
        <v>39</v>
      </c>
    </row>
    <row r="778" spans="19:22" ht="15.75">
      <c r="S778" s="310" t="s">
        <v>158</v>
      </c>
      <c r="T778" s="310" t="s">
        <v>40</v>
      </c>
      <c r="U778" s="310" t="s">
        <v>42</v>
      </c>
      <c r="V778" s="309">
        <v>32</v>
      </c>
    </row>
    <row r="779" spans="19:22" ht="15.75">
      <c r="S779" s="310" t="s">
        <v>158</v>
      </c>
      <c r="T779" s="310" t="s">
        <v>9</v>
      </c>
      <c r="U779" s="310" t="s">
        <v>41</v>
      </c>
      <c r="V779" s="309">
        <v>13</v>
      </c>
    </row>
    <row r="780" spans="19:22" ht="15.75">
      <c r="S780" s="310" t="s">
        <v>158</v>
      </c>
      <c r="T780" s="310" t="s">
        <v>9</v>
      </c>
      <c r="U780" s="310" t="s">
        <v>42</v>
      </c>
      <c r="V780" s="309">
        <v>13</v>
      </c>
    </row>
    <row r="781" spans="19:22" ht="15.75">
      <c r="S781" s="310" t="s">
        <v>158</v>
      </c>
      <c r="T781" s="310" t="s">
        <v>12</v>
      </c>
      <c r="U781" s="310" t="s">
        <v>41</v>
      </c>
      <c r="V781" s="309">
        <v>8</v>
      </c>
    </row>
    <row r="782" spans="19:22" ht="15.75">
      <c r="S782" s="310" t="s">
        <v>158</v>
      </c>
      <c r="T782" s="310" t="s">
        <v>12</v>
      </c>
      <c r="U782" s="310" t="s">
        <v>42</v>
      </c>
      <c r="V782" s="309">
        <v>12</v>
      </c>
    </row>
    <row r="783" spans="19:22" ht="15.75">
      <c r="S783" s="310" t="s">
        <v>159</v>
      </c>
      <c r="T783" s="310" t="s">
        <v>40</v>
      </c>
      <c r="U783" s="310" t="s">
        <v>41</v>
      </c>
      <c r="V783" s="309">
        <v>52</v>
      </c>
    </row>
    <row r="784" spans="19:22" ht="15.75">
      <c r="S784" s="310" t="s">
        <v>159</v>
      </c>
      <c r="T784" s="310" t="s">
        <v>40</v>
      </c>
      <c r="U784" s="310" t="s">
        <v>42</v>
      </c>
      <c r="V784" s="309">
        <v>50</v>
      </c>
    </row>
    <row r="785" spans="19:22" ht="15.75">
      <c r="S785" s="310" t="s">
        <v>159</v>
      </c>
      <c r="T785" s="310" t="s">
        <v>9</v>
      </c>
      <c r="U785" s="310" t="s">
        <v>41</v>
      </c>
      <c r="V785" s="309">
        <v>9</v>
      </c>
    </row>
    <row r="786" spans="19:22" ht="15.75">
      <c r="S786" s="310" t="s">
        <v>159</v>
      </c>
      <c r="T786" s="310" t="s">
        <v>9</v>
      </c>
      <c r="U786" s="310" t="s">
        <v>42</v>
      </c>
      <c r="V786" s="309">
        <v>20</v>
      </c>
    </row>
    <row r="787" spans="19:22" ht="15.75">
      <c r="S787" s="310" t="s">
        <v>159</v>
      </c>
      <c r="T787" s="310" t="s">
        <v>12</v>
      </c>
      <c r="U787" s="310" t="s">
        <v>41</v>
      </c>
      <c r="V787" s="309">
        <v>14</v>
      </c>
    </row>
    <row r="788" spans="19:22" ht="15.75">
      <c r="S788" s="310" t="s">
        <v>159</v>
      </c>
      <c r="T788" s="310" t="s">
        <v>12</v>
      </c>
      <c r="U788" s="310" t="s">
        <v>42</v>
      </c>
      <c r="V788" s="309">
        <v>11</v>
      </c>
    </row>
    <row r="789" spans="19:22" ht="15.75">
      <c r="S789" s="310" t="s">
        <v>160</v>
      </c>
      <c r="T789" s="310" t="s">
        <v>40</v>
      </c>
      <c r="U789" s="310" t="s">
        <v>41</v>
      </c>
      <c r="V789" s="309">
        <v>151</v>
      </c>
    </row>
    <row r="790" spans="19:22" ht="15.75">
      <c r="S790" s="310" t="s">
        <v>160</v>
      </c>
      <c r="T790" s="310" t="s">
        <v>40</v>
      </c>
      <c r="U790" s="310" t="s">
        <v>42</v>
      </c>
      <c r="V790" s="309">
        <v>168</v>
      </c>
    </row>
    <row r="791" spans="19:22" ht="15.75">
      <c r="S791" s="310" t="s">
        <v>160</v>
      </c>
      <c r="T791" s="310" t="s">
        <v>9</v>
      </c>
      <c r="U791" s="310" t="s">
        <v>41</v>
      </c>
      <c r="V791" s="309">
        <v>83</v>
      </c>
    </row>
    <row r="792" spans="19:22" ht="15.75">
      <c r="S792" s="310" t="s">
        <v>160</v>
      </c>
      <c r="T792" s="310" t="s">
        <v>9</v>
      </c>
      <c r="U792" s="310" t="s">
        <v>42</v>
      </c>
      <c r="V792" s="309">
        <v>58</v>
      </c>
    </row>
    <row r="793" spans="19:22" ht="15.75">
      <c r="S793" s="310" t="s">
        <v>160</v>
      </c>
      <c r="T793" s="310" t="s">
        <v>12</v>
      </c>
      <c r="U793" s="310" t="s">
        <v>41</v>
      </c>
      <c r="V793" s="309">
        <v>24</v>
      </c>
    </row>
    <row r="794" spans="19:22" ht="15.75">
      <c r="S794" s="310" t="s">
        <v>160</v>
      </c>
      <c r="T794" s="310" t="s">
        <v>12</v>
      </c>
      <c r="U794" s="310" t="s">
        <v>42</v>
      </c>
      <c r="V794" s="309">
        <v>31</v>
      </c>
    </row>
    <row r="795" spans="19:22" ht="15.75">
      <c r="S795" s="310" t="s">
        <v>218</v>
      </c>
      <c r="T795" s="310" t="s">
        <v>40</v>
      </c>
      <c r="U795" s="310" t="s">
        <v>41</v>
      </c>
      <c r="V795" s="309">
        <v>5</v>
      </c>
    </row>
    <row r="796" spans="19:22" ht="15.75">
      <c r="S796" s="310" t="s">
        <v>218</v>
      </c>
      <c r="T796" s="310" t="s">
        <v>40</v>
      </c>
      <c r="U796" s="310" t="s">
        <v>42</v>
      </c>
      <c r="V796" s="309">
        <v>5</v>
      </c>
    </row>
    <row r="797" spans="19:22" ht="15.75">
      <c r="S797" s="310" t="s">
        <v>218</v>
      </c>
      <c r="T797" s="310" t="s">
        <v>9</v>
      </c>
      <c r="U797" s="310" t="s">
        <v>41</v>
      </c>
      <c r="V797" s="309">
        <v>4</v>
      </c>
    </row>
    <row r="798" spans="19:22" ht="15.75">
      <c r="S798" s="310" t="s">
        <v>218</v>
      </c>
      <c r="T798" s="310" t="s">
        <v>9</v>
      </c>
      <c r="U798" s="310" t="s">
        <v>42</v>
      </c>
      <c r="V798" s="309">
        <v>5</v>
      </c>
    </row>
    <row r="799" spans="19:22" ht="15.75">
      <c r="S799" s="310" t="s">
        <v>218</v>
      </c>
      <c r="T799" s="310" t="s">
        <v>12</v>
      </c>
      <c r="U799" s="310" t="s">
        <v>41</v>
      </c>
      <c r="V799" s="309">
        <v>1</v>
      </c>
    </row>
    <row r="800" spans="19:22" ht="15.75">
      <c r="S800" s="310" t="s">
        <v>161</v>
      </c>
      <c r="T800" s="310" t="s">
        <v>40</v>
      </c>
      <c r="U800" s="310" t="s">
        <v>41</v>
      </c>
      <c r="V800" s="309">
        <v>78</v>
      </c>
    </row>
    <row r="801" spans="19:22" ht="15.75">
      <c r="S801" s="310" t="s">
        <v>161</v>
      </c>
      <c r="T801" s="310" t="s">
        <v>40</v>
      </c>
      <c r="U801" s="310" t="s">
        <v>42</v>
      </c>
      <c r="V801" s="309">
        <v>60</v>
      </c>
    </row>
    <row r="802" spans="19:22" ht="15.75">
      <c r="S802" s="310" t="s">
        <v>161</v>
      </c>
      <c r="T802" s="310" t="s">
        <v>9</v>
      </c>
      <c r="U802" s="310" t="s">
        <v>41</v>
      </c>
      <c r="V802" s="309">
        <v>39</v>
      </c>
    </row>
    <row r="803" spans="19:22" ht="15.75">
      <c r="S803" s="310" t="s">
        <v>161</v>
      </c>
      <c r="T803" s="310" t="s">
        <v>9</v>
      </c>
      <c r="U803" s="310" t="s">
        <v>42</v>
      </c>
      <c r="V803" s="309">
        <v>37</v>
      </c>
    </row>
    <row r="804" spans="19:22" ht="15.75">
      <c r="S804" s="310" t="s">
        <v>161</v>
      </c>
      <c r="T804" s="310" t="s">
        <v>12</v>
      </c>
      <c r="U804" s="310" t="s">
        <v>41</v>
      </c>
      <c r="V804" s="309">
        <v>16</v>
      </c>
    </row>
    <row r="805" spans="19:22" ht="15.75">
      <c r="S805" s="310" t="s">
        <v>161</v>
      </c>
      <c r="T805" s="310" t="s">
        <v>12</v>
      </c>
      <c r="U805" s="310" t="s">
        <v>42</v>
      </c>
      <c r="V805" s="309">
        <v>17</v>
      </c>
    </row>
    <row r="806" spans="19:22" ht="15.75">
      <c r="S806" s="310" t="s">
        <v>162</v>
      </c>
      <c r="T806" s="310" t="s">
        <v>40</v>
      </c>
      <c r="U806" s="310" t="s">
        <v>41</v>
      </c>
      <c r="V806" s="309">
        <v>369</v>
      </c>
    </row>
    <row r="807" spans="19:22" ht="15.75">
      <c r="S807" s="310" t="s">
        <v>162</v>
      </c>
      <c r="T807" s="310" t="s">
        <v>40</v>
      </c>
      <c r="U807" s="310" t="s">
        <v>42</v>
      </c>
      <c r="V807" s="309">
        <v>380</v>
      </c>
    </row>
    <row r="808" spans="19:22" ht="15.75">
      <c r="S808" s="310" t="s">
        <v>162</v>
      </c>
      <c r="T808" s="310" t="s">
        <v>9</v>
      </c>
      <c r="U808" s="310" t="s">
        <v>41</v>
      </c>
      <c r="V808" s="309">
        <v>167</v>
      </c>
    </row>
    <row r="809" spans="19:22" ht="15.75">
      <c r="S809" s="310" t="s">
        <v>162</v>
      </c>
      <c r="T809" s="310" t="s">
        <v>9</v>
      </c>
      <c r="U809" s="310" t="s">
        <v>42</v>
      </c>
      <c r="V809" s="309">
        <v>187</v>
      </c>
    </row>
    <row r="810" spans="19:22" ht="15.75">
      <c r="S810" s="310" t="s">
        <v>162</v>
      </c>
      <c r="T810" s="310" t="s">
        <v>12</v>
      </c>
      <c r="U810" s="310" t="s">
        <v>41</v>
      </c>
      <c r="V810" s="309">
        <v>106</v>
      </c>
    </row>
    <row r="811" spans="19:22" ht="15.75">
      <c r="S811" s="310" t="s">
        <v>162</v>
      </c>
      <c r="T811" s="310" t="s">
        <v>12</v>
      </c>
      <c r="U811" s="310" t="s">
        <v>42</v>
      </c>
      <c r="V811" s="309">
        <v>105</v>
      </c>
    </row>
    <row r="812" spans="19:22" ht="15.75">
      <c r="S812" s="310" t="s">
        <v>163</v>
      </c>
      <c r="T812" s="310" t="s">
        <v>40</v>
      </c>
      <c r="U812" s="310" t="s">
        <v>41</v>
      </c>
      <c r="V812" s="309">
        <v>20</v>
      </c>
    </row>
    <row r="813" spans="19:22" ht="15.75">
      <c r="S813" s="310" t="s">
        <v>163</v>
      </c>
      <c r="T813" s="310" t="s">
        <v>40</v>
      </c>
      <c r="U813" s="310" t="s">
        <v>42</v>
      </c>
      <c r="V813" s="309">
        <v>21</v>
      </c>
    </row>
    <row r="814" spans="19:22" ht="15.75">
      <c r="S814" s="310" t="s">
        <v>163</v>
      </c>
      <c r="T814" s="310" t="s">
        <v>9</v>
      </c>
      <c r="U814" s="310" t="s">
        <v>41</v>
      </c>
      <c r="V814" s="309">
        <v>5</v>
      </c>
    </row>
    <row r="815" spans="19:22" ht="15.75">
      <c r="S815" s="310" t="s">
        <v>163</v>
      </c>
      <c r="T815" s="310" t="s">
        <v>9</v>
      </c>
      <c r="U815" s="310" t="s">
        <v>42</v>
      </c>
      <c r="V815" s="309">
        <v>9</v>
      </c>
    </row>
    <row r="816" spans="19:22" ht="15.75">
      <c r="S816" s="310" t="s">
        <v>163</v>
      </c>
      <c r="T816" s="310" t="s">
        <v>12</v>
      </c>
      <c r="U816" s="310" t="s">
        <v>41</v>
      </c>
      <c r="V816" s="309">
        <v>1</v>
      </c>
    </row>
    <row r="817" spans="19:22" ht="15.75">
      <c r="S817" s="310" t="s">
        <v>163</v>
      </c>
      <c r="T817" s="310" t="s">
        <v>12</v>
      </c>
      <c r="U817" s="310" t="s">
        <v>42</v>
      </c>
      <c r="V817" s="309">
        <v>3</v>
      </c>
    </row>
    <row r="818" spans="19:22" ht="15.75">
      <c r="S818" s="310" t="s">
        <v>219</v>
      </c>
      <c r="T818" s="310" t="s">
        <v>40</v>
      </c>
      <c r="U818" s="310" t="s">
        <v>41</v>
      </c>
      <c r="V818" s="309">
        <v>17</v>
      </c>
    </row>
    <row r="819" spans="19:22" ht="15.75">
      <c r="S819" s="310" t="s">
        <v>219</v>
      </c>
      <c r="T819" s="310" t="s">
        <v>40</v>
      </c>
      <c r="U819" s="310" t="s">
        <v>42</v>
      </c>
      <c r="V819" s="309">
        <v>14</v>
      </c>
    </row>
    <row r="820" spans="19:22" ht="15.75">
      <c r="S820" s="310" t="s">
        <v>219</v>
      </c>
      <c r="T820" s="310" t="s">
        <v>9</v>
      </c>
      <c r="U820" s="310" t="s">
        <v>41</v>
      </c>
      <c r="V820" s="309">
        <v>5</v>
      </c>
    </row>
    <row r="821" spans="19:22" ht="15.75">
      <c r="S821" s="310" t="s">
        <v>219</v>
      </c>
      <c r="T821" s="310" t="s">
        <v>9</v>
      </c>
      <c r="U821" s="310" t="s">
        <v>42</v>
      </c>
      <c r="V821" s="309">
        <v>4</v>
      </c>
    </row>
    <row r="822" spans="19:22" ht="15.75">
      <c r="S822" s="310" t="s">
        <v>219</v>
      </c>
      <c r="T822" s="310" t="s">
        <v>12</v>
      </c>
      <c r="U822" s="310" t="s">
        <v>41</v>
      </c>
      <c r="V822" s="309">
        <v>1</v>
      </c>
    </row>
    <row r="823" spans="19:22" ht="15.75">
      <c r="S823" s="310" t="s">
        <v>219</v>
      </c>
      <c r="T823" s="310" t="s">
        <v>12</v>
      </c>
      <c r="U823" s="310" t="s">
        <v>42</v>
      </c>
      <c r="V823" s="309">
        <v>1</v>
      </c>
    </row>
    <row r="824" spans="19:22" ht="15.75">
      <c r="S824" s="310" t="s">
        <v>164</v>
      </c>
      <c r="T824" s="310" t="s">
        <v>40</v>
      </c>
      <c r="U824" s="310" t="s">
        <v>41</v>
      </c>
      <c r="V824" s="309">
        <v>13</v>
      </c>
    </row>
    <row r="825" spans="19:22" ht="15.75">
      <c r="S825" s="310" t="s">
        <v>164</v>
      </c>
      <c r="T825" s="310" t="s">
        <v>40</v>
      </c>
      <c r="U825" s="310" t="s">
        <v>42</v>
      </c>
      <c r="V825" s="309">
        <v>10</v>
      </c>
    </row>
    <row r="826" spans="19:22" ht="15.75">
      <c r="S826" s="310" t="s">
        <v>164</v>
      </c>
      <c r="T826" s="310" t="s">
        <v>9</v>
      </c>
      <c r="U826" s="310" t="s">
        <v>41</v>
      </c>
      <c r="V826" s="309">
        <v>3</v>
      </c>
    </row>
    <row r="827" spans="19:22" ht="15.75">
      <c r="S827" s="310" t="s">
        <v>164</v>
      </c>
      <c r="T827" s="310" t="s">
        <v>9</v>
      </c>
      <c r="U827" s="310" t="s">
        <v>42</v>
      </c>
      <c r="V827" s="309">
        <v>3</v>
      </c>
    </row>
    <row r="828" spans="19:22" ht="15.75">
      <c r="S828" s="310" t="s">
        <v>164</v>
      </c>
      <c r="T828" s="310" t="s">
        <v>12</v>
      </c>
      <c r="U828" s="310" t="s">
        <v>41</v>
      </c>
      <c r="V828" s="309">
        <v>1</v>
      </c>
    </row>
    <row r="829" spans="19:22" ht="15.75">
      <c r="S829" s="310" t="s">
        <v>164</v>
      </c>
      <c r="T829" s="310" t="s">
        <v>12</v>
      </c>
      <c r="U829" s="310" t="s">
        <v>42</v>
      </c>
      <c r="V829" s="309">
        <v>2</v>
      </c>
    </row>
    <row r="830" spans="19:22" ht="15.75">
      <c r="S830" s="310" t="s">
        <v>165</v>
      </c>
      <c r="T830" s="310" t="s">
        <v>40</v>
      </c>
      <c r="U830" s="310" t="s">
        <v>41</v>
      </c>
      <c r="V830" s="309">
        <v>12</v>
      </c>
    </row>
    <row r="831" spans="19:22" ht="15.75">
      <c r="S831" s="310" t="s">
        <v>165</v>
      </c>
      <c r="T831" s="310" t="s">
        <v>40</v>
      </c>
      <c r="U831" s="310" t="s">
        <v>42</v>
      </c>
      <c r="V831" s="309">
        <v>7</v>
      </c>
    </row>
    <row r="832" spans="19:22" ht="15.75">
      <c r="S832" s="310" t="s">
        <v>165</v>
      </c>
      <c r="T832" s="310" t="s">
        <v>9</v>
      </c>
      <c r="U832" s="310" t="s">
        <v>41</v>
      </c>
      <c r="V832" s="309">
        <v>2</v>
      </c>
    </row>
    <row r="833" spans="19:22" ht="15.75">
      <c r="S833" s="310" t="s">
        <v>165</v>
      </c>
      <c r="T833" s="310" t="s">
        <v>9</v>
      </c>
      <c r="U833" s="310" t="s">
        <v>42</v>
      </c>
      <c r="V833" s="309">
        <v>5</v>
      </c>
    </row>
    <row r="834" spans="19:22" ht="15.75">
      <c r="S834" s="310" t="s">
        <v>165</v>
      </c>
      <c r="T834" s="310" t="s">
        <v>12</v>
      </c>
      <c r="U834" s="310" t="s">
        <v>41</v>
      </c>
      <c r="V834" s="309">
        <v>4</v>
      </c>
    </row>
    <row r="835" spans="19:22" ht="15.75">
      <c r="S835" s="310" t="s">
        <v>165</v>
      </c>
      <c r="T835" s="310" t="s">
        <v>12</v>
      </c>
      <c r="U835" s="310" t="s">
        <v>42</v>
      </c>
      <c r="V835" s="309">
        <v>1</v>
      </c>
    </row>
    <row r="836" spans="19:22" ht="15.75">
      <c r="S836" s="310" t="s">
        <v>220</v>
      </c>
      <c r="T836" s="310" t="s">
        <v>40</v>
      </c>
      <c r="U836" s="310" t="s">
        <v>41</v>
      </c>
      <c r="V836" s="309">
        <v>17</v>
      </c>
    </row>
    <row r="837" spans="19:22" ht="15.75">
      <c r="S837" s="310" t="s">
        <v>220</v>
      </c>
      <c r="T837" s="310" t="s">
        <v>40</v>
      </c>
      <c r="U837" s="310" t="s">
        <v>42</v>
      </c>
      <c r="V837" s="309">
        <v>11</v>
      </c>
    </row>
    <row r="838" spans="19:22" ht="15.75">
      <c r="S838" s="310" t="s">
        <v>220</v>
      </c>
      <c r="T838" s="310" t="s">
        <v>9</v>
      </c>
      <c r="U838" s="310" t="s">
        <v>41</v>
      </c>
      <c r="V838" s="309">
        <v>3</v>
      </c>
    </row>
    <row r="839" spans="19:22" ht="15.75">
      <c r="S839" s="310" t="s">
        <v>220</v>
      </c>
      <c r="T839" s="310" t="s">
        <v>9</v>
      </c>
      <c r="U839" s="310" t="s">
        <v>42</v>
      </c>
      <c r="V839" s="309">
        <v>6</v>
      </c>
    </row>
    <row r="840" spans="19:22" ht="15.75">
      <c r="S840" s="310" t="s">
        <v>220</v>
      </c>
      <c r="T840" s="310" t="s">
        <v>12</v>
      </c>
      <c r="U840" s="310" t="s">
        <v>42</v>
      </c>
      <c r="V840" s="309">
        <v>1</v>
      </c>
    </row>
    <row r="841" spans="19:22" ht="15.75">
      <c r="S841" s="310" t="s">
        <v>166</v>
      </c>
      <c r="T841" s="310" t="s">
        <v>40</v>
      </c>
      <c r="U841" s="310" t="s">
        <v>41</v>
      </c>
      <c r="V841" s="309">
        <v>125</v>
      </c>
    </row>
    <row r="842" spans="19:22" ht="15.75">
      <c r="S842" s="310" t="s">
        <v>166</v>
      </c>
      <c r="T842" s="310" t="s">
        <v>40</v>
      </c>
      <c r="U842" s="310" t="s">
        <v>42</v>
      </c>
      <c r="V842" s="309">
        <v>98</v>
      </c>
    </row>
    <row r="843" spans="19:22" ht="15.75">
      <c r="S843" s="310" t="s">
        <v>166</v>
      </c>
      <c r="T843" s="310" t="s">
        <v>9</v>
      </c>
      <c r="U843" s="310" t="s">
        <v>41</v>
      </c>
      <c r="V843" s="309">
        <v>47</v>
      </c>
    </row>
    <row r="844" spans="19:22" ht="15.75">
      <c r="S844" s="310" t="s">
        <v>166</v>
      </c>
      <c r="T844" s="310" t="s">
        <v>9</v>
      </c>
      <c r="U844" s="310" t="s">
        <v>42</v>
      </c>
      <c r="V844" s="309">
        <v>19</v>
      </c>
    </row>
    <row r="845" spans="19:22" ht="15.75">
      <c r="S845" s="310" t="s">
        <v>166</v>
      </c>
      <c r="T845" s="310" t="s">
        <v>12</v>
      </c>
      <c r="U845" s="310" t="s">
        <v>41</v>
      </c>
      <c r="V845" s="309">
        <v>26</v>
      </c>
    </row>
    <row r="846" spans="19:22" ht="15.75">
      <c r="S846" s="310" t="s">
        <v>166</v>
      </c>
      <c r="T846" s="310" t="s">
        <v>12</v>
      </c>
      <c r="U846" s="310" t="s">
        <v>42</v>
      </c>
      <c r="V846" s="309">
        <v>14</v>
      </c>
    </row>
    <row r="847" spans="19:22" ht="15.75">
      <c r="S847" s="310" t="s">
        <v>167</v>
      </c>
      <c r="T847" s="310" t="s">
        <v>40</v>
      </c>
      <c r="U847" s="310" t="s">
        <v>41</v>
      </c>
      <c r="V847" s="309">
        <v>662</v>
      </c>
    </row>
    <row r="848" spans="19:22" ht="15.75">
      <c r="S848" s="310" t="s">
        <v>167</v>
      </c>
      <c r="T848" s="310" t="s">
        <v>40</v>
      </c>
      <c r="U848" s="310" t="s">
        <v>42</v>
      </c>
      <c r="V848" s="309">
        <v>561</v>
      </c>
    </row>
    <row r="849" spans="19:22" ht="15.75">
      <c r="S849" s="310" t="s">
        <v>167</v>
      </c>
      <c r="T849" s="310" t="s">
        <v>9</v>
      </c>
      <c r="U849" s="310" t="s">
        <v>41</v>
      </c>
      <c r="V849" s="309">
        <v>302</v>
      </c>
    </row>
    <row r="850" spans="19:22" ht="15.75">
      <c r="S850" s="310" t="s">
        <v>167</v>
      </c>
      <c r="T850" s="310" t="s">
        <v>9</v>
      </c>
      <c r="U850" s="310" t="s">
        <v>42</v>
      </c>
      <c r="V850" s="309">
        <v>238</v>
      </c>
    </row>
    <row r="851" spans="19:22" ht="15.75">
      <c r="S851" s="310" t="s">
        <v>167</v>
      </c>
      <c r="T851" s="310" t="s">
        <v>12</v>
      </c>
      <c r="U851" s="310" t="s">
        <v>41</v>
      </c>
      <c r="V851" s="309">
        <v>142</v>
      </c>
    </row>
    <row r="852" spans="19:22" ht="15.75">
      <c r="S852" s="310" t="s">
        <v>167</v>
      </c>
      <c r="T852" s="310" t="s">
        <v>12</v>
      </c>
      <c r="U852" s="310" t="s">
        <v>42</v>
      </c>
      <c r="V852" s="309">
        <v>143</v>
      </c>
    </row>
    <row r="853" spans="19:22" ht="15.75">
      <c r="S853" s="310" t="s">
        <v>168</v>
      </c>
      <c r="T853" s="310" t="s">
        <v>40</v>
      </c>
      <c r="U853" s="310" t="s">
        <v>41</v>
      </c>
      <c r="V853" s="309">
        <v>32</v>
      </c>
    </row>
    <row r="854" spans="19:22" ht="15.75">
      <c r="S854" s="310" t="s">
        <v>168</v>
      </c>
      <c r="T854" s="310" t="s">
        <v>40</v>
      </c>
      <c r="U854" s="310" t="s">
        <v>42</v>
      </c>
      <c r="V854" s="309">
        <v>20</v>
      </c>
    </row>
    <row r="855" spans="19:22" ht="15.75">
      <c r="S855" s="310" t="s">
        <v>168</v>
      </c>
      <c r="T855" s="310" t="s">
        <v>9</v>
      </c>
      <c r="U855" s="310" t="s">
        <v>41</v>
      </c>
      <c r="V855" s="309">
        <v>9</v>
      </c>
    </row>
    <row r="856" spans="19:22" ht="15.75">
      <c r="S856" s="310" t="s">
        <v>168</v>
      </c>
      <c r="T856" s="310" t="s">
        <v>9</v>
      </c>
      <c r="U856" s="310" t="s">
        <v>42</v>
      </c>
      <c r="V856" s="309">
        <v>9</v>
      </c>
    </row>
    <row r="857" spans="19:22" ht="15.75">
      <c r="S857" s="310" t="s">
        <v>168</v>
      </c>
      <c r="T857" s="310" t="s">
        <v>12</v>
      </c>
      <c r="U857" s="310" t="s">
        <v>41</v>
      </c>
      <c r="V857" s="309">
        <v>3</v>
      </c>
    </row>
    <row r="858" spans="19:22" ht="15.75">
      <c r="S858" s="310" t="s">
        <v>168</v>
      </c>
      <c r="T858" s="310" t="s">
        <v>12</v>
      </c>
      <c r="U858" s="310" t="s">
        <v>42</v>
      </c>
      <c r="V858" s="309">
        <v>8</v>
      </c>
    </row>
    <row r="859" spans="19:22" ht="15.75">
      <c r="S859" s="310" t="s">
        <v>221</v>
      </c>
      <c r="T859" s="310" t="s">
        <v>40</v>
      </c>
      <c r="U859" s="310" t="s">
        <v>41</v>
      </c>
      <c r="V859" s="309">
        <v>4</v>
      </c>
    </row>
    <row r="860" spans="19:22" ht="15.75">
      <c r="S860" s="310" t="s">
        <v>221</v>
      </c>
      <c r="T860" s="310" t="s">
        <v>40</v>
      </c>
      <c r="U860" s="310" t="s">
        <v>42</v>
      </c>
      <c r="V860" s="309">
        <v>3</v>
      </c>
    </row>
    <row r="861" spans="19:22" ht="15.75">
      <c r="S861" s="310" t="s">
        <v>221</v>
      </c>
      <c r="T861" s="310" t="s">
        <v>9</v>
      </c>
      <c r="U861" s="310" t="s">
        <v>41</v>
      </c>
      <c r="V861" s="309">
        <v>1</v>
      </c>
    </row>
    <row r="862" spans="19:22" ht="15.75">
      <c r="S862" s="310" t="s">
        <v>221</v>
      </c>
      <c r="T862" s="310" t="s">
        <v>9</v>
      </c>
      <c r="U862" s="310" t="s">
        <v>42</v>
      </c>
      <c r="V862" s="309">
        <v>1</v>
      </c>
    </row>
    <row r="863" spans="19:22" ht="15.75">
      <c r="S863" s="310" t="s">
        <v>221</v>
      </c>
      <c r="T863" s="310" t="s">
        <v>12</v>
      </c>
      <c r="U863" s="310" t="s">
        <v>42</v>
      </c>
      <c r="V863" s="309">
        <v>2</v>
      </c>
    </row>
    <row r="864" spans="19:22" ht="15.75">
      <c r="S864" s="310" t="s">
        <v>169</v>
      </c>
      <c r="T864" s="310" t="s">
        <v>40</v>
      </c>
      <c r="U864" s="310" t="s">
        <v>41</v>
      </c>
      <c r="V864" s="309">
        <v>35</v>
      </c>
    </row>
    <row r="865" spans="19:22" ht="15.75">
      <c r="S865" s="310" t="s">
        <v>169</v>
      </c>
      <c r="T865" s="310" t="s">
        <v>40</v>
      </c>
      <c r="U865" s="310" t="s">
        <v>42</v>
      </c>
      <c r="V865" s="309">
        <v>29</v>
      </c>
    </row>
    <row r="866" spans="19:22" ht="15.75">
      <c r="S866" s="310" t="s">
        <v>169</v>
      </c>
      <c r="T866" s="310" t="s">
        <v>9</v>
      </c>
      <c r="U866" s="310" t="s">
        <v>41</v>
      </c>
      <c r="V866" s="309">
        <v>16</v>
      </c>
    </row>
    <row r="867" spans="19:22" ht="15.75">
      <c r="S867" s="310" t="s">
        <v>169</v>
      </c>
      <c r="T867" s="310" t="s">
        <v>9</v>
      </c>
      <c r="U867" s="310" t="s">
        <v>42</v>
      </c>
      <c r="V867" s="309">
        <v>18</v>
      </c>
    </row>
    <row r="868" spans="19:22" ht="15.75">
      <c r="S868" s="310" t="s">
        <v>169</v>
      </c>
      <c r="T868" s="310" t="s">
        <v>12</v>
      </c>
      <c r="U868" s="310" t="s">
        <v>41</v>
      </c>
      <c r="V868" s="309">
        <v>3</v>
      </c>
    </row>
    <row r="869" spans="19:22" ht="15.75">
      <c r="S869" s="310" t="s">
        <v>169</v>
      </c>
      <c r="T869" s="310" t="s">
        <v>12</v>
      </c>
      <c r="U869" s="310" t="s">
        <v>42</v>
      </c>
      <c r="V869" s="309">
        <v>13</v>
      </c>
    </row>
    <row r="870" spans="19:22" ht="15.75">
      <c r="S870" s="310" t="s">
        <v>170</v>
      </c>
      <c r="T870" s="310" t="s">
        <v>40</v>
      </c>
      <c r="U870" s="310" t="s">
        <v>41</v>
      </c>
      <c r="V870" s="309">
        <v>22</v>
      </c>
    </row>
    <row r="871" spans="19:22" ht="15.75">
      <c r="S871" s="310" t="s">
        <v>170</v>
      </c>
      <c r="T871" s="310" t="s">
        <v>40</v>
      </c>
      <c r="U871" s="310" t="s">
        <v>42</v>
      </c>
      <c r="V871" s="309">
        <v>26</v>
      </c>
    </row>
    <row r="872" spans="19:22" ht="15.75">
      <c r="S872" s="310" t="s">
        <v>170</v>
      </c>
      <c r="T872" s="310" t="s">
        <v>9</v>
      </c>
      <c r="U872" s="310" t="s">
        <v>41</v>
      </c>
      <c r="V872" s="309">
        <v>20</v>
      </c>
    </row>
    <row r="873" spans="19:22" ht="15.75">
      <c r="S873" s="310" t="s">
        <v>170</v>
      </c>
      <c r="T873" s="310" t="s">
        <v>9</v>
      </c>
      <c r="U873" s="310" t="s">
        <v>42</v>
      </c>
      <c r="V873" s="309">
        <v>9</v>
      </c>
    </row>
    <row r="874" spans="19:22" ht="15.75">
      <c r="S874" s="310" t="s">
        <v>170</v>
      </c>
      <c r="T874" s="310" t="s">
        <v>12</v>
      </c>
      <c r="U874" s="310" t="s">
        <v>41</v>
      </c>
      <c r="V874" s="309">
        <v>5</v>
      </c>
    </row>
    <row r="875" spans="19:22" ht="15.75">
      <c r="S875" s="310" t="s">
        <v>170</v>
      </c>
      <c r="T875" s="310" t="s">
        <v>12</v>
      </c>
      <c r="U875" s="310" t="s">
        <v>42</v>
      </c>
      <c r="V875" s="309">
        <v>6</v>
      </c>
    </row>
    <row r="876" spans="19:22" ht="15.75">
      <c r="S876" s="310" t="s">
        <v>171</v>
      </c>
      <c r="T876" s="310" t="s">
        <v>40</v>
      </c>
      <c r="U876" s="310" t="s">
        <v>41</v>
      </c>
      <c r="V876" s="309">
        <v>4</v>
      </c>
    </row>
    <row r="877" spans="19:22" ht="15.75">
      <c r="S877" s="310" t="s">
        <v>171</v>
      </c>
      <c r="T877" s="310" t="s">
        <v>40</v>
      </c>
      <c r="U877" s="310" t="s">
        <v>42</v>
      </c>
      <c r="V877" s="309">
        <v>4</v>
      </c>
    </row>
    <row r="878" spans="19:22" ht="15.75">
      <c r="S878" s="310" t="s">
        <v>171</v>
      </c>
      <c r="T878" s="310" t="s">
        <v>9</v>
      </c>
      <c r="U878" s="310" t="s">
        <v>41</v>
      </c>
      <c r="V878" s="309">
        <v>1</v>
      </c>
    </row>
    <row r="879" spans="19:22" ht="15.75">
      <c r="S879" s="310" t="s">
        <v>171</v>
      </c>
      <c r="T879" s="310" t="s">
        <v>9</v>
      </c>
      <c r="U879" s="310" t="s">
        <v>42</v>
      </c>
      <c r="V879" s="309">
        <v>2</v>
      </c>
    </row>
    <row r="880" spans="19:22" ht="15.75">
      <c r="S880" s="310" t="s">
        <v>171</v>
      </c>
      <c r="T880" s="310" t="s">
        <v>12</v>
      </c>
      <c r="U880" s="310" t="s">
        <v>42</v>
      </c>
      <c r="V880" s="309">
        <v>2</v>
      </c>
    </row>
    <row r="881" spans="19:22" ht="15.75">
      <c r="S881" s="310" t="s">
        <v>172</v>
      </c>
      <c r="T881" s="310" t="s">
        <v>40</v>
      </c>
      <c r="U881" s="310" t="s">
        <v>41</v>
      </c>
      <c r="V881" s="309">
        <v>124</v>
      </c>
    </row>
    <row r="882" spans="19:22" ht="15.75">
      <c r="S882" s="310" t="s">
        <v>172</v>
      </c>
      <c r="T882" s="310" t="s">
        <v>40</v>
      </c>
      <c r="U882" s="310" t="s">
        <v>42</v>
      </c>
      <c r="V882" s="309">
        <v>76</v>
      </c>
    </row>
    <row r="883" spans="19:22" ht="15.75">
      <c r="S883" s="310" t="s">
        <v>172</v>
      </c>
      <c r="T883" s="310" t="s">
        <v>9</v>
      </c>
      <c r="U883" s="310" t="s">
        <v>41</v>
      </c>
      <c r="V883" s="309">
        <v>41</v>
      </c>
    </row>
    <row r="884" spans="19:22" ht="15.75">
      <c r="S884" s="310" t="s">
        <v>172</v>
      </c>
      <c r="T884" s="310" t="s">
        <v>9</v>
      </c>
      <c r="U884" s="310" t="s">
        <v>42</v>
      </c>
      <c r="V884" s="309">
        <v>35</v>
      </c>
    </row>
    <row r="885" spans="19:22" ht="15.75">
      <c r="S885" s="310" t="s">
        <v>172</v>
      </c>
      <c r="T885" s="310" t="s">
        <v>12</v>
      </c>
      <c r="U885" s="310" t="s">
        <v>41</v>
      </c>
      <c r="V885" s="309">
        <v>21</v>
      </c>
    </row>
    <row r="886" spans="19:22" ht="15.75">
      <c r="S886" s="310" t="s">
        <v>172</v>
      </c>
      <c r="T886" s="310" t="s">
        <v>12</v>
      </c>
      <c r="U886" s="310" t="s">
        <v>42</v>
      </c>
      <c r="V886" s="309">
        <v>24</v>
      </c>
    </row>
    <row r="887" spans="19:22" ht="15.75">
      <c r="S887" s="310" t="s">
        <v>173</v>
      </c>
      <c r="T887" s="310" t="s">
        <v>40</v>
      </c>
      <c r="U887" s="310" t="s">
        <v>41</v>
      </c>
      <c r="V887" s="309">
        <v>9</v>
      </c>
    </row>
    <row r="888" spans="19:22" ht="15.75">
      <c r="S888" s="310" t="s">
        <v>173</v>
      </c>
      <c r="T888" s="310" t="s">
        <v>40</v>
      </c>
      <c r="U888" s="310" t="s">
        <v>42</v>
      </c>
      <c r="V888" s="309">
        <v>7</v>
      </c>
    </row>
    <row r="889" spans="19:22" ht="15.75">
      <c r="S889" s="310" t="s">
        <v>173</v>
      </c>
      <c r="T889" s="310" t="s">
        <v>9</v>
      </c>
      <c r="U889" s="310" t="s">
        <v>41</v>
      </c>
      <c r="V889" s="309">
        <v>9</v>
      </c>
    </row>
    <row r="890" spans="19:22" ht="15.75">
      <c r="S890" s="310" t="s">
        <v>173</v>
      </c>
      <c r="T890" s="310" t="s">
        <v>9</v>
      </c>
      <c r="U890" s="310" t="s">
        <v>42</v>
      </c>
      <c r="V890" s="309">
        <v>8</v>
      </c>
    </row>
    <row r="891" spans="19:22" ht="15.75">
      <c r="S891" s="310" t="s">
        <v>173</v>
      </c>
      <c r="T891" s="310" t="s">
        <v>12</v>
      </c>
      <c r="U891" s="310" t="s">
        <v>41</v>
      </c>
      <c r="V891" s="309">
        <v>4</v>
      </c>
    </row>
    <row r="892" spans="19:22" ht="15.75">
      <c r="S892" s="310" t="s">
        <v>173</v>
      </c>
      <c r="T892" s="310" t="s">
        <v>12</v>
      </c>
      <c r="U892" s="310" t="s">
        <v>42</v>
      </c>
      <c r="V892" s="309">
        <v>2</v>
      </c>
    </row>
    <row r="893" spans="19:22" ht="15.75">
      <c r="S893" s="310" t="s">
        <v>222</v>
      </c>
      <c r="T893" s="310" t="s">
        <v>40</v>
      </c>
      <c r="U893" s="310" t="s">
        <v>41</v>
      </c>
      <c r="V893" s="309">
        <v>15</v>
      </c>
    </row>
    <row r="894" spans="19:22" ht="15.75">
      <c r="S894" s="310" t="s">
        <v>222</v>
      </c>
      <c r="T894" s="310" t="s">
        <v>40</v>
      </c>
      <c r="U894" s="310" t="s">
        <v>42</v>
      </c>
      <c r="V894" s="309">
        <v>8</v>
      </c>
    </row>
    <row r="895" spans="19:22" ht="15.75">
      <c r="S895" s="310" t="s">
        <v>222</v>
      </c>
      <c r="T895" s="310" t="s">
        <v>9</v>
      </c>
      <c r="U895" s="310" t="s">
        <v>41</v>
      </c>
      <c r="V895" s="309">
        <v>8</v>
      </c>
    </row>
    <row r="896" spans="19:22" ht="15.75">
      <c r="S896" s="310" t="s">
        <v>222</v>
      </c>
      <c r="T896" s="310" t="s">
        <v>9</v>
      </c>
      <c r="U896" s="310" t="s">
        <v>42</v>
      </c>
      <c r="V896" s="309">
        <v>5</v>
      </c>
    </row>
    <row r="897" spans="19:22" ht="15.75">
      <c r="S897" s="310" t="s">
        <v>222</v>
      </c>
      <c r="T897" s="310" t="s">
        <v>12</v>
      </c>
      <c r="U897" s="310" t="s">
        <v>41</v>
      </c>
      <c r="V897" s="309">
        <v>2</v>
      </c>
    </row>
    <row r="898" spans="19:22" ht="15.75">
      <c r="S898" s="310" t="s">
        <v>174</v>
      </c>
      <c r="T898" s="310" t="s">
        <v>40</v>
      </c>
      <c r="U898" s="310" t="s">
        <v>41</v>
      </c>
      <c r="V898" s="309">
        <v>77</v>
      </c>
    </row>
    <row r="899" spans="19:22" ht="15.75">
      <c r="S899" s="310" t="s">
        <v>174</v>
      </c>
      <c r="T899" s="310" t="s">
        <v>40</v>
      </c>
      <c r="U899" s="310" t="s">
        <v>42</v>
      </c>
      <c r="V899" s="309">
        <v>74</v>
      </c>
    </row>
    <row r="900" spans="19:22" ht="15.75">
      <c r="S900" s="310" t="s">
        <v>174</v>
      </c>
      <c r="T900" s="310" t="s">
        <v>9</v>
      </c>
      <c r="U900" s="310" t="s">
        <v>41</v>
      </c>
      <c r="V900" s="309">
        <v>47</v>
      </c>
    </row>
    <row r="901" spans="19:22" ht="15.75">
      <c r="S901" s="310" t="s">
        <v>174</v>
      </c>
      <c r="T901" s="310" t="s">
        <v>9</v>
      </c>
      <c r="U901" s="310" t="s">
        <v>42</v>
      </c>
      <c r="V901" s="309">
        <v>33</v>
      </c>
    </row>
    <row r="902" spans="19:22" ht="15.75">
      <c r="S902" s="310" t="s">
        <v>174</v>
      </c>
      <c r="T902" s="310" t="s">
        <v>12</v>
      </c>
      <c r="U902" s="310" t="s">
        <v>41</v>
      </c>
      <c r="V902" s="309">
        <v>12</v>
      </c>
    </row>
    <row r="903" spans="19:22" ht="15.75">
      <c r="S903" s="310" t="s">
        <v>174</v>
      </c>
      <c r="T903" s="310" t="s">
        <v>12</v>
      </c>
      <c r="U903" s="310" t="s">
        <v>42</v>
      </c>
      <c r="V903" s="309">
        <v>23</v>
      </c>
    </row>
    <row r="904" spans="19:22" ht="15.75">
      <c r="S904" s="310" t="s">
        <v>175</v>
      </c>
      <c r="T904" s="310" t="s">
        <v>40</v>
      </c>
      <c r="U904" s="310" t="s">
        <v>41</v>
      </c>
      <c r="V904" s="309">
        <v>61</v>
      </c>
    </row>
    <row r="905" spans="19:22" ht="15.75">
      <c r="S905" s="310" t="s">
        <v>175</v>
      </c>
      <c r="T905" s="310" t="s">
        <v>40</v>
      </c>
      <c r="U905" s="310" t="s">
        <v>42</v>
      </c>
      <c r="V905" s="309">
        <v>41</v>
      </c>
    </row>
    <row r="906" spans="19:22" ht="15.75">
      <c r="S906" s="310" t="s">
        <v>175</v>
      </c>
      <c r="T906" s="310" t="s">
        <v>9</v>
      </c>
      <c r="U906" s="310" t="s">
        <v>41</v>
      </c>
      <c r="V906" s="309">
        <v>20</v>
      </c>
    </row>
    <row r="907" spans="19:22" ht="15.75">
      <c r="S907" s="310" t="s">
        <v>175</v>
      </c>
      <c r="T907" s="310" t="s">
        <v>9</v>
      </c>
      <c r="U907" s="310" t="s">
        <v>42</v>
      </c>
      <c r="V907" s="309">
        <v>11</v>
      </c>
    </row>
    <row r="908" spans="19:22" ht="15.75">
      <c r="S908" s="310" t="s">
        <v>175</v>
      </c>
      <c r="T908" s="310" t="s">
        <v>12</v>
      </c>
      <c r="U908" s="310" t="s">
        <v>41</v>
      </c>
      <c r="V908" s="309">
        <v>8</v>
      </c>
    </row>
    <row r="909" spans="19:22" ht="15.75">
      <c r="S909" s="310" t="s">
        <v>175</v>
      </c>
      <c r="T909" s="310" t="s">
        <v>12</v>
      </c>
      <c r="U909" s="310" t="s">
        <v>42</v>
      </c>
      <c r="V909" s="309">
        <v>4</v>
      </c>
    </row>
    <row r="910" spans="19:22" ht="15.75">
      <c r="S910" s="310" t="s">
        <v>176</v>
      </c>
      <c r="T910" s="310" t="s">
        <v>40</v>
      </c>
      <c r="U910" s="310" t="s">
        <v>41</v>
      </c>
      <c r="V910" s="309">
        <v>76</v>
      </c>
    </row>
    <row r="911" spans="19:22" ht="15.75">
      <c r="S911" s="310" t="s">
        <v>176</v>
      </c>
      <c r="T911" s="310" t="s">
        <v>40</v>
      </c>
      <c r="U911" s="310" t="s">
        <v>42</v>
      </c>
      <c r="V911" s="309">
        <v>64</v>
      </c>
    </row>
    <row r="912" spans="19:22" ht="15.75">
      <c r="S912" s="310" t="s">
        <v>176</v>
      </c>
      <c r="T912" s="310" t="s">
        <v>9</v>
      </c>
      <c r="U912" s="310" t="s">
        <v>41</v>
      </c>
      <c r="V912" s="309">
        <v>27</v>
      </c>
    </row>
    <row r="913" spans="19:22" ht="15.75">
      <c r="S913" s="310" t="s">
        <v>176</v>
      </c>
      <c r="T913" s="310" t="s">
        <v>9</v>
      </c>
      <c r="U913" s="310" t="s">
        <v>42</v>
      </c>
      <c r="V913" s="309">
        <v>31</v>
      </c>
    </row>
    <row r="914" spans="19:22" ht="15.75">
      <c r="S914" s="310" t="s">
        <v>176</v>
      </c>
      <c r="T914" s="310" t="s">
        <v>12</v>
      </c>
      <c r="U914" s="310" t="s">
        <v>41</v>
      </c>
      <c r="V914" s="309">
        <v>9</v>
      </c>
    </row>
    <row r="915" spans="19:22" ht="15.75">
      <c r="S915" s="310" t="s">
        <v>176</v>
      </c>
      <c r="T915" s="310" t="s">
        <v>12</v>
      </c>
      <c r="U915" s="310" t="s">
        <v>42</v>
      </c>
      <c r="V915" s="309">
        <v>14</v>
      </c>
    </row>
    <row r="916" spans="19:22" ht="15.75">
      <c r="S916" s="310" t="s">
        <v>177</v>
      </c>
      <c r="T916" s="310" t="s">
        <v>40</v>
      </c>
      <c r="U916" s="310" t="s">
        <v>41</v>
      </c>
      <c r="V916" s="309">
        <v>11</v>
      </c>
    </row>
    <row r="917" spans="19:22" ht="15.75">
      <c r="S917" s="310" t="s">
        <v>177</v>
      </c>
      <c r="T917" s="310" t="s">
        <v>40</v>
      </c>
      <c r="U917" s="310" t="s">
        <v>42</v>
      </c>
      <c r="V917" s="309">
        <v>9</v>
      </c>
    </row>
    <row r="918" spans="19:22" ht="15.75">
      <c r="S918" s="310" t="s">
        <v>177</v>
      </c>
      <c r="T918" s="310" t="s">
        <v>9</v>
      </c>
      <c r="U918" s="310" t="s">
        <v>41</v>
      </c>
      <c r="V918" s="309">
        <v>6</v>
      </c>
    </row>
    <row r="919" spans="19:22" ht="15.75">
      <c r="S919" s="310" t="s">
        <v>177</v>
      </c>
      <c r="T919" s="310" t="s">
        <v>9</v>
      </c>
      <c r="U919" s="310" t="s">
        <v>42</v>
      </c>
      <c r="V919" s="309">
        <v>5</v>
      </c>
    </row>
    <row r="920" spans="19:22" ht="15.75">
      <c r="S920" s="310" t="s">
        <v>177</v>
      </c>
      <c r="T920" s="310" t="s">
        <v>12</v>
      </c>
      <c r="U920" s="310" t="s">
        <v>41</v>
      </c>
      <c r="V920" s="309">
        <v>1</v>
      </c>
    </row>
    <row r="921" spans="19:22" ht="15.75">
      <c r="S921" s="310" t="s">
        <v>177</v>
      </c>
      <c r="T921" s="310" t="s">
        <v>12</v>
      </c>
      <c r="U921" s="310" t="s">
        <v>42</v>
      </c>
      <c r="V921" s="309">
        <v>4</v>
      </c>
    </row>
    <row r="922" spans="19:22" ht="15.75">
      <c r="S922" s="310" t="s">
        <v>178</v>
      </c>
      <c r="T922" s="310" t="s">
        <v>40</v>
      </c>
      <c r="U922" s="310" t="s">
        <v>41</v>
      </c>
      <c r="V922" s="309">
        <v>30</v>
      </c>
    </row>
    <row r="923" spans="19:22" ht="15.75">
      <c r="S923" s="310" t="s">
        <v>178</v>
      </c>
      <c r="T923" s="310" t="s">
        <v>40</v>
      </c>
      <c r="U923" s="310" t="s">
        <v>42</v>
      </c>
      <c r="V923" s="309">
        <v>18</v>
      </c>
    </row>
    <row r="924" spans="19:22" ht="15.75">
      <c r="S924" s="310" t="s">
        <v>178</v>
      </c>
      <c r="T924" s="310" t="s">
        <v>9</v>
      </c>
      <c r="U924" s="310" t="s">
        <v>41</v>
      </c>
      <c r="V924" s="309">
        <v>14</v>
      </c>
    </row>
    <row r="925" spans="19:22" ht="15.75">
      <c r="S925" s="310" t="s">
        <v>178</v>
      </c>
      <c r="T925" s="310" t="s">
        <v>9</v>
      </c>
      <c r="U925" s="310" t="s">
        <v>42</v>
      </c>
      <c r="V925" s="309">
        <v>10</v>
      </c>
    </row>
    <row r="926" spans="19:22" ht="15.75">
      <c r="S926" s="310" t="s">
        <v>178</v>
      </c>
      <c r="T926" s="310" t="s">
        <v>12</v>
      </c>
      <c r="U926" s="310" t="s">
        <v>41</v>
      </c>
      <c r="V926" s="309">
        <v>4</v>
      </c>
    </row>
    <row r="927" spans="19:22" ht="15.75">
      <c r="S927" s="310" t="s">
        <v>178</v>
      </c>
      <c r="T927" s="310" t="s">
        <v>12</v>
      </c>
      <c r="U927" s="310" t="s">
        <v>42</v>
      </c>
      <c r="V927" s="309">
        <v>9</v>
      </c>
    </row>
    <row r="928" spans="19:22" ht="15.75">
      <c r="S928" s="310" t="s">
        <v>179</v>
      </c>
      <c r="T928" s="310" t="s">
        <v>40</v>
      </c>
      <c r="U928" s="310" t="s">
        <v>41</v>
      </c>
      <c r="V928" s="309">
        <v>13</v>
      </c>
    </row>
    <row r="929" spans="19:22" ht="15.75">
      <c r="S929" s="310" t="s">
        <v>179</v>
      </c>
      <c r="T929" s="310" t="s">
        <v>40</v>
      </c>
      <c r="U929" s="310" t="s">
        <v>42</v>
      </c>
      <c r="V929" s="309">
        <v>9</v>
      </c>
    </row>
    <row r="930" spans="19:22" ht="15.75">
      <c r="S930" s="310" t="s">
        <v>179</v>
      </c>
      <c r="T930" s="310" t="s">
        <v>9</v>
      </c>
      <c r="U930" s="310" t="s">
        <v>41</v>
      </c>
      <c r="V930" s="309">
        <v>3</v>
      </c>
    </row>
    <row r="931" spans="19:22" ht="15.75">
      <c r="S931" s="310" t="s">
        <v>179</v>
      </c>
      <c r="T931" s="310" t="s">
        <v>9</v>
      </c>
      <c r="U931" s="310" t="s">
        <v>42</v>
      </c>
      <c r="V931" s="309">
        <v>6</v>
      </c>
    </row>
    <row r="932" spans="19:22" ht="15.75">
      <c r="S932" s="310" t="s">
        <v>179</v>
      </c>
      <c r="T932" s="310" t="s">
        <v>12</v>
      </c>
      <c r="U932" s="310" t="s">
        <v>41</v>
      </c>
      <c r="V932" s="309">
        <v>2</v>
      </c>
    </row>
    <row r="933" spans="19:22" ht="15.75">
      <c r="S933" s="310" t="s">
        <v>179</v>
      </c>
      <c r="T933" s="310" t="s">
        <v>12</v>
      </c>
      <c r="U933" s="310" t="s">
        <v>42</v>
      </c>
      <c r="V933" s="309">
        <v>1</v>
      </c>
    </row>
    <row r="934" spans="19:22" ht="15.75">
      <c r="S934" s="310" t="s">
        <v>224</v>
      </c>
      <c r="T934" s="310" t="s">
        <v>40</v>
      </c>
      <c r="U934" s="310" t="s">
        <v>41</v>
      </c>
      <c r="V934" s="309">
        <v>145</v>
      </c>
    </row>
    <row r="935" spans="19:22" ht="15.75">
      <c r="S935" s="310" t="s">
        <v>224</v>
      </c>
      <c r="T935" s="310" t="s">
        <v>40</v>
      </c>
      <c r="U935" s="310" t="s">
        <v>42</v>
      </c>
      <c r="V935" s="309">
        <v>141</v>
      </c>
    </row>
    <row r="936" spans="19:22" ht="15.75">
      <c r="S936" s="310" t="s">
        <v>224</v>
      </c>
      <c r="T936" s="310" t="s">
        <v>9</v>
      </c>
      <c r="U936" s="310" t="s">
        <v>41</v>
      </c>
      <c r="V936" s="309">
        <v>55</v>
      </c>
    </row>
    <row r="937" spans="19:22" ht="15.75">
      <c r="S937" s="310" t="s">
        <v>224</v>
      </c>
      <c r="T937" s="310" t="s">
        <v>9</v>
      </c>
      <c r="U937" s="310" t="s">
        <v>42</v>
      </c>
      <c r="V937" s="309">
        <v>52</v>
      </c>
    </row>
    <row r="938" spans="19:22" ht="15.75">
      <c r="S938" s="310" t="s">
        <v>224</v>
      </c>
      <c r="T938" s="310" t="s">
        <v>12</v>
      </c>
      <c r="U938" s="310" t="s">
        <v>41</v>
      </c>
      <c r="V938" s="309">
        <v>24</v>
      </c>
    </row>
    <row r="939" spans="19:22" ht="15.75">
      <c r="S939" s="310" t="s">
        <v>224</v>
      </c>
      <c r="T939" s="310" t="s">
        <v>12</v>
      </c>
      <c r="U939" s="310" t="s">
        <v>42</v>
      </c>
      <c r="V939" s="309">
        <v>27</v>
      </c>
    </row>
    <row r="940" spans="19:22" ht="15.75">
      <c r="S940" s="310" t="s">
        <v>180</v>
      </c>
      <c r="T940" s="310" t="s">
        <v>40</v>
      </c>
      <c r="U940" s="310" t="s">
        <v>41</v>
      </c>
      <c r="V940" s="309">
        <v>20</v>
      </c>
    </row>
    <row r="941" spans="19:22" ht="15.75">
      <c r="S941" s="310" t="s">
        <v>180</v>
      </c>
      <c r="T941" s="310" t="s">
        <v>40</v>
      </c>
      <c r="U941" s="310" t="s">
        <v>42</v>
      </c>
      <c r="V941" s="309">
        <v>11</v>
      </c>
    </row>
    <row r="942" spans="19:22" ht="15.75">
      <c r="S942" s="310" t="s">
        <v>180</v>
      </c>
      <c r="T942" s="310" t="s">
        <v>9</v>
      </c>
      <c r="U942" s="310" t="s">
        <v>41</v>
      </c>
      <c r="V942" s="309">
        <v>7</v>
      </c>
    </row>
    <row r="943" spans="19:22" ht="15.75">
      <c r="S943" s="310" t="s">
        <v>180</v>
      </c>
      <c r="T943" s="310" t="s">
        <v>9</v>
      </c>
      <c r="U943" s="310" t="s">
        <v>42</v>
      </c>
      <c r="V943" s="309">
        <v>8</v>
      </c>
    </row>
    <row r="944" spans="19:22" ht="15.75">
      <c r="S944" s="310" t="s">
        <v>180</v>
      </c>
      <c r="T944" s="310" t="s">
        <v>12</v>
      </c>
      <c r="U944" s="310" t="s">
        <v>41</v>
      </c>
      <c r="V944" s="309">
        <v>2</v>
      </c>
    </row>
    <row r="945" spans="19:22" ht="15.75">
      <c r="S945" s="310" t="s">
        <v>180</v>
      </c>
      <c r="T945" s="310" t="s">
        <v>12</v>
      </c>
      <c r="U945" s="310" t="s">
        <v>42</v>
      </c>
      <c r="V945" s="309">
        <v>3</v>
      </c>
    </row>
    <row r="946" spans="19:22" ht="15.75">
      <c r="S946" s="310" t="s">
        <v>181</v>
      </c>
      <c r="T946" s="310" t="s">
        <v>40</v>
      </c>
      <c r="U946" s="310" t="s">
        <v>41</v>
      </c>
      <c r="V946" s="309">
        <v>94</v>
      </c>
    </row>
    <row r="947" spans="19:22" ht="15.75">
      <c r="S947" s="310" t="s">
        <v>181</v>
      </c>
      <c r="T947" s="310" t="s">
        <v>40</v>
      </c>
      <c r="U947" s="310" t="s">
        <v>42</v>
      </c>
      <c r="V947" s="309">
        <v>108</v>
      </c>
    </row>
    <row r="948" spans="19:22" ht="15.75">
      <c r="S948" s="310" t="s">
        <v>181</v>
      </c>
      <c r="T948" s="310" t="s">
        <v>9</v>
      </c>
      <c r="U948" s="310" t="s">
        <v>41</v>
      </c>
      <c r="V948" s="309">
        <v>42</v>
      </c>
    </row>
    <row r="949" spans="19:22" ht="15.75">
      <c r="S949" s="310" t="s">
        <v>181</v>
      </c>
      <c r="T949" s="310" t="s">
        <v>9</v>
      </c>
      <c r="U949" s="310" t="s">
        <v>42</v>
      </c>
      <c r="V949" s="309">
        <v>39</v>
      </c>
    </row>
    <row r="950" spans="19:22" ht="15.75">
      <c r="S950" s="310" t="s">
        <v>181</v>
      </c>
      <c r="T950" s="310" t="s">
        <v>12</v>
      </c>
      <c r="U950" s="310" t="s">
        <v>41</v>
      </c>
      <c r="V950" s="309">
        <v>23</v>
      </c>
    </row>
    <row r="951" spans="19:22" ht="15.75">
      <c r="S951" s="310" t="s">
        <v>181</v>
      </c>
      <c r="T951" s="310" t="s">
        <v>12</v>
      </c>
      <c r="U951" s="310" t="s">
        <v>42</v>
      </c>
      <c r="V951" s="309">
        <v>24</v>
      </c>
    </row>
    <row r="952" spans="19:22" ht="15.75">
      <c r="S952" s="310" t="s">
        <v>182</v>
      </c>
      <c r="T952" s="310" t="s">
        <v>40</v>
      </c>
      <c r="U952" s="310" t="s">
        <v>41</v>
      </c>
      <c r="V952" s="309">
        <v>23</v>
      </c>
    </row>
    <row r="953" spans="19:22" ht="15.75">
      <c r="S953" s="310" t="s">
        <v>182</v>
      </c>
      <c r="T953" s="310" t="s">
        <v>40</v>
      </c>
      <c r="U953" s="310" t="s">
        <v>42</v>
      </c>
      <c r="V953" s="309">
        <v>16</v>
      </c>
    </row>
    <row r="954" spans="19:22" ht="15.75">
      <c r="S954" s="310" t="s">
        <v>182</v>
      </c>
      <c r="T954" s="310" t="s">
        <v>9</v>
      </c>
      <c r="U954" s="310" t="s">
        <v>41</v>
      </c>
      <c r="V954" s="309">
        <v>7</v>
      </c>
    </row>
    <row r="955" spans="19:22" ht="15.75">
      <c r="S955" s="310" t="s">
        <v>182</v>
      </c>
      <c r="T955" s="310" t="s">
        <v>9</v>
      </c>
      <c r="U955" s="310" t="s">
        <v>42</v>
      </c>
      <c r="V955" s="309">
        <v>6</v>
      </c>
    </row>
    <row r="956" spans="19:22" ht="15.75">
      <c r="S956" s="310" t="s">
        <v>182</v>
      </c>
      <c r="T956" s="310" t="s">
        <v>12</v>
      </c>
      <c r="U956" s="310" t="s">
        <v>41</v>
      </c>
      <c r="V956" s="309">
        <v>5</v>
      </c>
    </row>
    <row r="957" spans="19:22" ht="15.75">
      <c r="S957" s="310" t="s">
        <v>182</v>
      </c>
      <c r="T957" s="310" t="s">
        <v>12</v>
      </c>
      <c r="U957" s="310" t="s">
        <v>42</v>
      </c>
      <c r="V957" s="309">
        <v>1</v>
      </c>
    </row>
    <row r="958" spans="19:22" ht="15.75">
      <c r="S958" s="310" t="s">
        <v>183</v>
      </c>
      <c r="T958" s="310" t="s">
        <v>40</v>
      </c>
      <c r="U958" s="310" t="s">
        <v>41</v>
      </c>
      <c r="V958" s="309">
        <v>102</v>
      </c>
    </row>
    <row r="959" spans="19:22" ht="15.75">
      <c r="S959" s="310" t="s">
        <v>183</v>
      </c>
      <c r="T959" s="310" t="s">
        <v>40</v>
      </c>
      <c r="U959" s="310" t="s">
        <v>42</v>
      </c>
      <c r="V959" s="309">
        <v>97</v>
      </c>
    </row>
    <row r="960" spans="19:22" ht="15.75">
      <c r="S960" s="310" t="s">
        <v>183</v>
      </c>
      <c r="T960" s="310" t="s">
        <v>9</v>
      </c>
      <c r="U960" s="310" t="s">
        <v>41</v>
      </c>
      <c r="V960" s="309">
        <v>39</v>
      </c>
    </row>
    <row r="961" spans="19:22" ht="15.75">
      <c r="S961" s="310" t="s">
        <v>183</v>
      </c>
      <c r="T961" s="310" t="s">
        <v>9</v>
      </c>
      <c r="U961" s="310" t="s">
        <v>42</v>
      </c>
      <c r="V961" s="309">
        <v>42</v>
      </c>
    </row>
    <row r="962" spans="19:22" ht="15.75">
      <c r="S962" s="310" t="s">
        <v>183</v>
      </c>
      <c r="T962" s="310" t="s">
        <v>12</v>
      </c>
      <c r="U962" s="310" t="s">
        <v>41</v>
      </c>
      <c r="V962" s="309">
        <v>21</v>
      </c>
    </row>
    <row r="963" spans="19:22" ht="15.75">
      <c r="S963" s="310" t="s">
        <v>183</v>
      </c>
      <c r="T963" s="310" t="s">
        <v>12</v>
      </c>
      <c r="U963" s="310" t="s">
        <v>42</v>
      </c>
      <c r="V963" s="309">
        <v>25</v>
      </c>
    </row>
    <row r="964" spans="19:22" ht="15.75">
      <c r="S964" s="310" t="s">
        <v>184</v>
      </c>
      <c r="T964" s="310" t="s">
        <v>40</v>
      </c>
      <c r="U964" s="310" t="s">
        <v>41</v>
      </c>
      <c r="V964" s="309">
        <v>340</v>
      </c>
    </row>
    <row r="965" spans="19:22" ht="15.75">
      <c r="S965" s="310" t="s">
        <v>184</v>
      </c>
      <c r="T965" s="310" t="s">
        <v>40</v>
      </c>
      <c r="U965" s="310" t="s">
        <v>42</v>
      </c>
      <c r="V965" s="309">
        <v>333</v>
      </c>
    </row>
    <row r="966" spans="19:22" ht="15.75">
      <c r="S966" s="310" t="s">
        <v>184</v>
      </c>
      <c r="T966" s="310" t="s">
        <v>9</v>
      </c>
      <c r="U966" s="310" t="s">
        <v>41</v>
      </c>
      <c r="V966" s="309">
        <v>75</v>
      </c>
    </row>
    <row r="967" spans="19:22" ht="15.75">
      <c r="S967" s="310" t="s">
        <v>184</v>
      </c>
      <c r="T967" s="310" t="s">
        <v>9</v>
      </c>
      <c r="U967" s="310" t="s">
        <v>42</v>
      </c>
      <c r="V967" s="309">
        <v>48</v>
      </c>
    </row>
    <row r="968" spans="19:22" ht="15.75">
      <c r="S968" s="310" t="s">
        <v>184</v>
      </c>
      <c r="T968" s="310" t="s">
        <v>12</v>
      </c>
      <c r="U968" s="310" t="s">
        <v>41</v>
      </c>
      <c r="V968" s="309">
        <v>69</v>
      </c>
    </row>
    <row r="969" spans="19:22" ht="15.75">
      <c r="S969" s="310" t="s">
        <v>184</v>
      </c>
      <c r="T969" s="310" t="s">
        <v>12</v>
      </c>
      <c r="U969" s="310" t="s">
        <v>42</v>
      </c>
      <c r="V969" s="309">
        <v>69</v>
      </c>
    </row>
    <row r="970" spans="19:22" ht="15.75">
      <c r="S970" s="310" t="s">
        <v>223</v>
      </c>
      <c r="T970" s="310" t="s">
        <v>40</v>
      </c>
      <c r="U970" s="310" t="s">
        <v>41</v>
      </c>
      <c r="V970" s="309">
        <v>1</v>
      </c>
    </row>
    <row r="971" spans="19:22" ht="15.75">
      <c r="S971" s="310" t="s">
        <v>223</v>
      </c>
      <c r="T971" s="310" t="s">
        <v>40</v>
      </c>
      <c r="U971" s="310" t="s">
        <v>42</v>
      </c>
      <c r="V971" s="309">
        <v>2</v>
      </c>
    </row>
    <row r="972" spans="19:22" ht="15.75">
      <c r="S972" s="310" t="s">
        <v>223</v>
      </c>
      <c r="T972" s="310" t="s">
        <v>9</v>
      </c>
      <c r="U972" s="310" t="s">
        <v>41</v>
      </c>
      <c r="V972" s="309">
        <v>3</v>
      </c>
    </row>
    <row r="973" spans="19:22" ht="15.75">
      <c r="S973" s="310" t="s">
        <v>223</v>
      </c>
      <c r="T973" s="310" t="s">
        <v>12</v>
      </c>
      <c r="U973" s="310" t="s">
        <v>41</v>
      </c>
      <c r="V973" s="309">
        <v>1</v>
      </c>
    </row>
    <row r="974" spans="19:22" ht="15.75">
      <c r="S974" s="310" t="s">
        <v>185</v>
      </c>
      <c r="T974" s="310" t="s">
        <v>40</v>
      </c>
      <c r="U974" s="310" t="s">
        <v>41</v>
      </c>
      <c r="V974" s="309">
        <v>24</v>
      </c>
    </row>
    <row r="975" spans="19:22" ht="15.75">
      <c r="S975" s="310" t="s">
        <v>185</v>
      </c>
      <c r="T975" s="310" t="s">
        <v>40</v>
      </c>
      <c r="U975" s="310" t="s">
        <v>42</v>
      </c>
      <c r="V975" s="309">
        <v>12</v>
      </c>
    </row>
    <row r="976" spans="19:22" ht="15.75">
      <c r="S976" s="310" t="s">
        <v>185</v>
      </c>
      <c r="T976" s="310" t="s">
        <v>9</v>
      </c>
      <c r="U976" s="310" t="s">
        <v>41</v>
      </c>
      <c r="V976" s="309">
        <v>10</v>
      </c>
    </row>
    <row r="977" spans="19:22" ht="15.75">
      <c r="S977" s="310" t="s">
        <v>185</v>
      </c>
      <c r="T977" s="310" t="s">
        <v>9</v>
      </c>
      <c r="U977" s="310" t="s">
        <v>42</v>
      </c>
      <c r="V977" s="309">
        <v>8</v>
      </c>
    </row>
    <row r="978" spans="19:22" ht="15.75">
      <c r="S978" s="310" t="s">
        <v>185</v>
      </c>
      <c r="T978" s="310" t="s">
        <v>12</v>
      </c>
      <c r="U978" s="310" t="s">
        <v>41</v>
      </c>
      <c r="V978" s="309">
        <v>1</v>
      </c>
    </row>
    <row r="979" spans="19:22" ht="15.75">
      <c r="S979" s="310" t="s">
        <v>185</v>
      </c>
      <c r="T979" s="310" t="s">
        <v>12</v>
      </c>
      <c r="U979" s="310" t="s">
        <v>42</v>
      </c>
      <c r="V979" s="309">
        <v>6</v>
      </c>
    </row>
  </sheetData>
  <sheetProtection/>
  <mergeCells count="7">
    <mergeCell ref="A189:Q189"/>
    <mergeCell ref="A188:Q188"/>
    <mergeCell ref="A2:Q2"/>
    <mergeCell ref="A4:Q4"/>
    <mergeCell ref="B6:D6"/>
    <mergeCell ref="E6:M6"/>
    <mergeCell ref="N6:P6"/>
  </mergeCells>
  <hyperlinks>
    <hyperlink ref="B1" location="I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headerFooter>
    <oddHeader>&amp;C&amp;G</oddHeader>
  </headerFooter>
  <rowBreaks count="5" manualBreakCount="5">
    <brk id="35" max="16" man="1"/>
    <brk id="66" max="16" man="1"/>
    <brk id="97" max="16" man="1"/>
    <brk id="128" max="16" man="1"/>
    <brk id="163" max="1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76DFF"/>
    <pageSetUpPr fitToPage="1"/>
  </sheetPr>
  <dimension ref="A2:AH31"/>
  <sheetViews>
    <sheetView workbookViewId="0" topLeftCell="A3">
      <selection activeCell="AD15" sqref="AD15"/>
    </sheetView>
  </sheetViews>
  <sheetFormatPr defaultColWidth="11.421875" defaultRowHeight="12.75"/>
  <cols>
    <col min="1" max="1" width="24.00390625" style="1" customWidth="1"/>
    <col min="2" max="2" width="9.57421875" style="1" hidden="1" customWidth="1"/>
    <col min="3" max="3" width="6.8515625" style="1" hidden="1" customWidth="1"/>
    <col min="4" max="4" width="8.7109375" style="1" hidden="1" customWidth="1"/>
    <col min="5" max="5" width="6.00390625" style="1" hidden="1" customWidth="1"/>
    <col min="6" max="6" width="9.8515625" style="1" hidden="1" customWidth="1"/>
    <col min="7" max="7" width="6.57421875" style="1" hidden="1" customWidth="1"/>
    <col min="8" max="8" width="10.7109375" style="1" hidden="1" customWidth="1"/>
    <col min="9" max="9" width="7.00390625" style="1" hidden="1" customWidth="1"/>
    <col min="10" max="10" width="11.28125" style="1" hidden="1" customWidth="1"/>
    <col min="11" max="11" width="7.00390625" style="1" hidden="1" customWidth="1"/>
    <col min="12" max="12" width="9.421875" style="1" hidden="1" customWidth="1"/>
    <col min="13" max="13" width="7.00390625" style="1" hidden="1" customWidth="1"/>
    <col min="14" max="14" width="9.8515625" style="1" hidden="1" customWidth="1"/>
    <col min="15" max="15" width="8.421875" style="1" hidden="1" customWidth="1"/>
    <col min="16" max="16" width="10.8515625" style="1" hidden="1" customWidth="1"/>
    <col min="17" max="17" width="9.28125" style="1" hidden="1" customWidth="1"/>
    <col min="18" max="18" width="10.421875" style="1" customWidth="1"/>
    <col min="19" max="19" width="8.7109375" style="1" customWidth="1"/>
    <col min="20" max="20" width="10.140625" style="1" customWidth="1"/>
    <col min="21" max="21" width="8.57421875" style="1" customWidth="1"/>
    <col min="22" max="22" width="10.28125" style="1" customWidth="1"/>
    <col min="23" max="23" width="8.421875" style="1" customWidth="1"/>
    <col min="24" max="24" width="10.57421875" style="1" customWidth="1"/>
    <col min="25" max="25" width="9.421875" style="1" customWidth="1"/>
    <col min="26" max="26" width="10.57421875" style="1" customWidth="1"/>
    <col min="27" max="27" width="9.7109375" style="1" customWidth="1"/>
    <col min="28" max="28" width="11.421875" style="1" customWidth="1"/>
    <col min="29" max="29" width="5.7109375" style="1" customWidth="1"/>
    <col min="30" max="30" width="14.57421875" style="1" customWidth="1"/>
    <col min="31" max="16384" width="11.421875" style="1" customWidth="1"/>
  </cols>
  <sheetData>
    <row r="1" ht="17.25" customHeight="1"/>
    <row r="2" ht="25.5" customHeight="1">
      <c r="R2" s="346" t="s">
        <v>485</v>
      </c>
    </row>
    <row r="3" spans="1:25" ht="18">
      <c r="A3" s="360" t="s">
        <v>233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5" spans="1:25" ht="15" customHeight="1">
      <c r="A5" s="361" t="s">
        <v>455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1:25" ht="14.25" customHeight="1">
      <c r="A6" s="362" t="s">
        <v>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</row>
    <row r="7" spans="2:9" ht="15">
      <c r="B7" s="2"/>
      <c r="C7" s="3"/>
      <c r="D7" s="3"/>
      <c r="E7" s="3"/>
      <c r="F7" s="3"/>
      <c r="G7" s="3"/>
      <c r="H7" s="3"/>
      <c r="I7" s="3"/>
    </row>
    <row r="8" ht="15" thickBot="1"/>
    <row r="9" spans="1:27" ht="17.25" thickBot="1">
      <c r="A9" s="2"/>
      <c r="B9" s="4">
        <v>2002</v>
      </c>
      <c r="C9" s="5" t="s">
        <v>1</v>
      </c>
      <c r="D9" s="4">
        <v>2003</v>
      </c>
      <c r="E9" s="5" t="s">
        <v>1</v>
      </c>
      <c r="F9" s="4">
        <v>2004</v>
      </c>
      <c r="G9" s="5" t="s">
        <v>1</v>
      </c>
      <c r="H9" s="4">
        <v>2005</v>
      </c>
      <c r="I9" s="5" t="s">
        <v>1</v>
      </c>
      <c r="J9" s="88">
        <v>2006</v>
      </c>
      <c r="K9" s="5" t="s">
        <v>1</v>
      </c>
      <c r="L9" s="88">
        <v>2007</v>
      </c>
      <c r="M9" s="5" t="s">
        <v>1</v>
      </c>
      <c r="N9" s="88">
        <v>2008</v>
      </c>
      <c r="O9" s="5" t="s">
        <v>1</v>
      </c>
      <c r="P9" s="88">
        <v>2009</v>
      </c>
      <c r="Q9" s="5" t="s">
        <v>1</v>
      </c>
      <c r="R9" s="217">
        <v>2010</v>
      </c>
      <c r="S9" s="218" t="s">
        <v>1</v>
      </c>
      <c r="T9" s="217">
        <v>2011</v>
      </c>
      <c r="U9" s="218" t="s">
        <v>1</v>
      </c>
      <c r="V9" s="217">
        <v>2012</v>
      </c>
      <c r="W9" s="218" t="s">
        <v>1</v>
      </c>
      <c r="X9" s="217">
        <v>2013</v>
      </c>
      <c r="Y9" s="219" t="s">
        <v>1</v>
      </c>
      <c r="Z9" s="220">
        <v>2014</v>
      </c>
      <c r="AA9" s="221" t="s">
        <v>1</v>
      </c>
    </row>
    <row r="10" spans="1:34" s="9" customFormat="1" ht="16.5">
      <c r="A10" s="6" t="s">
        <v>2</v>
      </c>
      <c r="B10" s="7">
        <f>SUM(B11,B12,B13,B14,B15,B16)</f>
        <v>115357</v>
      </c>
      <c r="C10" s="8">
        <f>B10/$B$23*100</f>
        <v>63.33807356324363</v>
      </c>
      <c r="D10" s="7">
        <f>SUM(D11,D12,D13,D14,D15,D16)</f>
        <v>121780</v>
      </c>
      <c r="E10" s="8">
        <f>D10/$D$23*100</f>
        <v>63.03671534093556</v>
      </c>
      <c r="F10" s="7">
        <f>SUM(F11,F13,F12,F14,F15,F16)</f>
        <v>128562</v>
      </c>
      <c r="G10" s="8">
        <f>F10/$F$23*100</f>
        <v>62.72540983606557</v>
      </c>
      <c r="H10" s="7">
        <f>SUM(H11,H12,H13,H14,H15,H16)</f>
        <v>130356</v>
      </c>
      <c r="I10" s="8">
        <f aca="true" t="shared" si="0" ref="I10:I22">H10/$H$23*100</f>
        <v>62.317919102778006</v>
      </c>
      <c r="J10" s="7">
        <f>SUM(J11,J12,J13,J14,J15,J16)</f>
        <v>141329</v>
      </c>
      <c r="K10" s="8">
        <f>J10*100/J23</f>
        <v>62.38947233663095</v>
      </c>
      <c r="L10" s="7">
        <f>SUM(L11,L12,L13,L14,L15,L16)</f>
        <v>147205</v>
      </c>
      <c r="M10" s="8">
        <f>L10*100/L23</f>
        <v>62.17740232312566</v>
      </c>
      <c r="N10" s="75">
        <f>SUM(N11,N12,N13,N14,N15,N16)</f>
        <v>147526</v>
      </c>
      <c r="O10" s="59">
        <f>N10*100/N23</f>
        <v>61.52325586244574</v>
      </c>
      <c r="P10" s="75">
        <v>155724</v>
      </c>
      <c r="Q10" s="76">
        <f>P10*100/P23</f>
        <v>61.49289801333918</v>
      </c>
      <c r="R10" s="75">
        <f>SUM(R11,R12,R13,R14,R15,R16)</f>
        <v>165883</v>
      </c>
      <c r="S10" s="76">
        <f>R10*100/R23</f>
        <v>61.48688219551793</v>
      </c>
      <c r="T10" s="75">
        <f>SUM(T11,T12,T13,T14,T15,T16)</f>
        <v>168375</v>
      </c>
      <c r="U10" s="76">
        <f>T10*100/T23</f>
        <v>60.95706667535543</v>
      </c>
      <c r="V10" s="75">
        <f>SUM(V11,V12,V13,V14,V15,V16)</f>
        <v>180765</v>
      </c>
      <c r="W10" s="76">
        <f>V10*100/V23</f>
        <v>61.05956148854742</v>
      </c>
      <c r="X10" s="6">
        <f>SUM(X11,X12,X13,X14,X15,X16)</f>
        <v>186237</v>
      </c>
      <c r="Y10" s="179">
        <f>X10*100/X23</f>
        <v>60.82697803543725</v>
      </c>
      <c r="Z10" s="224">
        <f>SUM(Z11,Z12,Z13,Z14,Z15,Z16)</f>
        <v>185560</v>
      </c>
      <c r="AA10" s="228">
        <f>Z10*100/Z23</f>
        <v>60.2702351565545</v>
      </c>
      <c r="AD10" s="1"/>
      <c r="AE10" s="1"/>
      <c r="AF10" s="1"/>
      <c r="AG10" s="1"/>
      <c r="AH10" s="1"/>
    </row>
    <row r="11" spans="1:27" ht="15">
      <c r="A11" s="10" t="s">
        <v>3</v>
      </c>
      <c r="B11" s="11">
        <v>43453</v>
      </c>
      <c r="C11" s="12">
        <f aca="true" t="shared" si="1" ref="C11:C22">B11/$B$23*100</f>
        <v>23.858364126525704</v>
      </c>
      <c r="D11" s="10">
        <v>46198</v>
      </c>
      <c r="E11" s="12">
        <f aca="true" t="shared" si="2" ref="E11:E22">D11/$D$23*100</f>
        <v>23.91336980884005</v>
      </c>
      <c r="F11" s="10">
        <v>48750</v>
      </c>
      <c r="G11" s="12">
        <f aca="true" t="shared" si="3" ref="G11:G22">F11/$F$23*100</f>
        <v>23.78512880562061</v>
      </c>
      <c r="H11" s="10">
        <v>50013</v>
      </c>
      <c r="I11" s="12">
        <f t="shared" si="0"/>
        <v>23.909187824781647</v>
      </c>
      <c r="J11" s="10">
        <v>54408</v>
      </c>
      <c r="K11" s="12">
        <f>J11*100/J23</f>
        <v>24.01832894092095</v>
      </c>
      <c r="L11" s="10">
        <v>57123</v>
      </c>
      <c r="M11" s="12">
        <f>+C13+C14+C17</f>
        <v>34.17577651005606</v>
      </c>
      <c r="N11" s="10">
        <v>57915</v>
      </c>
      <c r="O11" s="12">
        <f>N11*100/N23</f>
        <v>24.152484058901784</v>
      </c>
      <c r="P11" s="10">
        <v>61401</v>
      </c>
      <c r="Q11" s="77">
        <f>P11*100/P23</f>
        <v>24.246265385663346</v>
      </c>
      <c r="R11" s="10">
        <v>65600</v>
      </c>
      <c r="S11" s="77">
        <f>R11*100/R23</f>
        <v>24.315568635881775</v>
      </c>
      <c r="T11" s="10">
        <v>67616</v>
      </c>
      <c r="U11" s="77">
        <f>T11*100/T23</f>
        <v>24.479127069462997</v>
      </c>
      <c r="V11" s="10">
        <v>71960</v>
      </c>
      <c r="W11" s="171">
        <f>V11*100/V23</f>
        <v>24.306951261117323</v>
      </c>
      <c r="X11" s="107">
        <v>74467</v>
      </c>
      <c r="Y11" s="171">
        <f>X11*100/X23</f>
        <v>24.321711439536212</v>
      </c>
      <c r="Z11" s="225">
        <v>74951</v>
      </c>
      <c r="AA11" s="229">
        <f>Z11*100/Z23</f>
        <v>24.34422502273613</v>
      </c>
    </row>
    <row r="12" spans="1:27" ht="15">
      <c r="A12" s="10" t="s">
        <v>4</v>
      </c>
      <c r="B12" s="10">
        <v>38747</v>
      </c>
      <c r="C12" s="12">
        <f t="shared" si="1"/>
        <v>21.27448127426165</v>
      </c>
      <c r="D12" s="10">
        <v>40409</v>
      </c>
      <c r="E12" s="12">
        <f t="shared" si="2"/>
        <v>20.916822386367752</v>
      </c>
      <c r="F12" s="10">
        <v>42128</v>
      </c>
      <c r="G12" s="12">
        <f t="shared" si="3"/>
        <v>20.55425448868072</v>
      </c>
      <c r="H12" s="10">
        <v>42280</v>
      </c>
      <c r="I12" s="12">
        <f t="shared" si="0"/>
        <v>20.212354012592087</v>
      </c>
      <c r="J12" s="10">
        <v>45894</v>
      </c>
      <c r="K12" s="12">
        <f>J12*100/J23</f>
        <v>20.259836575772425</v>
      </c>
      <c r="L12" s="10">
        <v>47285</v>
      </c>
      <c r="M12" s="12">
        <f>L12*100/L23</f>
        <v>19.972544878563887</v>
      </c>
      <c r="N12" s="10">
        <v>46659</v>
      </c>
      <c r="O12" s="12">
        <f>N12*100/N23</f>
        <v>19.45835713898469</v>
      </c>
      <c r="P12" s="10">
        <v>48961</v>
      </c>
      <c r="Q12" s="77">
        <f>P12*100/P23</f>
        <v>19.33390986380455</v>
      </c>
      <c r="R12" s="10">
        <v>52117</v>
      </c>
      <c r="S12" s="77">
        <f>R12*100/R23</f>
        <v>19.317903820064792</v>
      </c>
      <c r="T12" s="10">
        <v>52370</v>
      </c>
      <c r="U12" s="77">
        <f>T12*100/T23</f>
        <v>18.959593655758656</v>
      </c>
      <c r="V12" s="10">
        <v>56416</v>
      </c>
      <c r="W12" s="77">
        <f>V12*100/V23</f>
        <v>19.056433606825944</v>
      </c>
      <c r="X12" s="10">
        <v>57698</v>
      </c>
      <c r="Y12" s="171">
        <f>X12*100/X23</f>
        <v>18.84477831305626</v>
      </c>
      <c r="Z12" s="225">
        <v>56940</v>
      </c>
      <c r="AA12" s="229">
        <f>Z12*100/Z23</f>
        <v>18.494218526698713</v>
      </c>
    </row>
    <row r="13" spans="1:27" ht="15">
      <c r="A13" s="10" t="s">
        <v>5</v>
      </c>
      <c r="B13" s="10">
        <v>24526</v>
      </c>
      <c r="C13" s="12">
        <f t="shared" si="1"/>
        <v>13.46627939537361</v>
      </c>
      <c r="D13" s="10">
        <v>25910</v>
      </c>
      <c r="E13" s="12">
        <f t="shared" si="2"/>
        <v>13.41173669308294</v>
      </c>
      <c r="F13" s="10">
        <v>27047</v>
      </c>
      <c r="G13" s="12">
        <f t="shared" si="3"/>
        <v>13.196233411397346</v>
      </c>
      <c r="H13" s="10">
        <v>27090</v>
      </c>
      <c r="I13" s="12">
        <f t="shared" si="0"/>
        <v>12.950630799458837</v>
      </c>
      <c r="J13" s="10">
        <v>28825</v>
      </c>
      <c r="K13" s="12">
        <f>J13*100/J23</f>
        <v>12.724752457764417</v>
      </c>
      <c r="L13" s="10">
        <v>29956</v>
      </c>
      <c r="M13" s="12">
        <f>L13*100/L23</f>
        <v>12.653009503695882</v>
      </c>
      <c r="N13" s="10">
        <v>30157</v>
      </c>
      <c r="O13" s="12">
        <f>N13*100/N23</f>
        <v>12.576473482937082</v>
      </c>
      <c r="P13" s="10">
        <v>31703</v>
      </c>
      <c r="Q13" s="77">
        <f>P13*100/P23</f>
        <v>12.519003786936452</v>
      </c>
      <c r="R13" s="10">
        <v>33503</v>
      </c>
      <c r="S13" s="77">
        <f>R13*100/R23</f>
        <v>12.418361219633338</v>
      </c>
      <c r="T13" s="10">
        <v>33747</v>
      </c>
      <c r="U13" s="77">
        <f>T13*100/T23</f>
        <v>12.217479608571459</v>
      </c>
      <c r="V13" s="10">
        <v>35616</v>
      </c>
      <c r="W13" s="77">
        <f>V13*100/V23</f>
        <v>12.030522180599702</v>
      </c>
      <c r="X13" s="10">
        <v>36172</v>
      </c>
      <c r="Y13" s="171">
        <f>X13*100/X23</f>
        <v>11.814158569445578</v>
      </c>
      <c r="Z13" s="225">
        <v>35583</v>
      </c>
      <c r="AA13" s="229">
        <f>Z13*100/Z23</f>
        <v>11.557424970767832</v>
      </c>
    </row>
    <row r="14" spans="1:27" ht="15">
      <c r="A14" s="10" t="s">
        <v>6</v>
      </c>
      <c r="B14" s="10">
        <v>1128</v>
      </c>
      <c r="C14" s="12">
        <f t="shared" si="1"/>
        <v>0.6193412361567899</v>
      </c>
      <c r="D14" s="10">
        <v>1240</v>
      </c>
      <c r="E14" s="12">
        <f t="shared" si="2"/>
        <v>0.6418584909078674</v>
      </c>
      <c r="F14" s="10">
        <v>1381</v>
      </c>
      <c r="G14" s="12">
        <f t="shared" si="3"/>
        <v>0.6737900078064013</v>
      </c>
      <c r="H14" s="10">
        <v>1409</v>
      </c>
      <c r="I14" s="12">
        <f t="shared" si="0"/>
        <v>0.6735857805993909</v>
      </c>
      <c r="J14" s="10">
        <v>1536</v>
      </c>
      <c r="K14" s="12">
        <f>J14*100/J23</f>
        <v>0.6780648664397622</v>
      </c>
      <c r="L14" s="10">
        <v>1638</v>
      </c>
      <c r="M14" s="12">
        <f>L14*100/L23</f>
        <v>0.6918690601900739</v>
      </c>
      <c r="N14" s="10">
        <v>1645</v>
      </c>
      <c r="O14" s="12">
        <f>N14*100/N23</f>
        <v>0.686019792400819</v>
      </c>
      <c r="P14" s="10">
        <v>1724</v>
      </c>
      <c r="Q14" s="77">
        <f>P14*100/P23</f>
        <v>0.6807798166949008</v>
      </c>
      <c r="R14" s="10">
        <v>1876</v>
      </c>
      <c r="S14" s="77">
        <f>R14*100/R23</f>
        <v>0.6953659567212531</v>
      </c>
      <c r="T14" s="10">
        <v>1903</v>
      </c>
      <c r="U14" s="77">
        <f>T14*100/T23</f>
        <v>0.6889460898779591</v>
      </c>
      <c r="V14" s="10">
        <v>2089</v>
      </c>
      <c r="W14" s="77">
        <f>V14*100/V23</f>
        <v>0.7056312004512797</v>
      </c>
      <c r="X14" s="10">
        <v>2160</v>
      </c>
      <c r="Y14" s="171">
        <f>X14*100/X23</f>
        <v>0.705478892790071</v>
      </c>
      <c r="Z14" s="225">
        <v>2150</v>
      </c>
      <c r="AA14" s="229">
        <f>Z14*100/Z23</f>
        <v>0.6983240223463687</v>
      </c>
    </row>
    <row r="15" spans="1:27" ht="15">
      <c r="A15" s="10" t="s">
        <v>7</v>
      </c>
      <c r="B15" s="10">
        <v>4217</v>
      </c>
      <c r="C15" s="12">
        <f t="shared" si="1"/>
        <v>2.3153918376535314</v>
      </c>
      <c r="D15" s="10">
        <v>4669</v>
      </c>
      <c r="E15" s="12">
        <f t="shared" si="2"/>
        <v>2.41680426939422</v>
      </c>
      <c r="F15" s="10">
        <v>5252</v>
      </c>
      <c r="G15" s="12">
        <f t="shared" si="3"/>
        <v>2.5624512099921937</v>
      </c>
      <c r="H15" s="10">
        <v>5362</v>
      </c>
      <c r="I15" s="12">
        <f t="shared" si="0"/>
        <v>2.5633548300737647</v>
      </c>
      <c r="J15" s="10">
        <v>6282</v>
      </c>
      <c r="K15" s="12">
        <f>J15*100/J23</f>
        <v>2.773179356103246</v>
      </c>
      <c r="L15" s="10">
        <v>6680</v>
      </c>
      <c r="M15" s="12">
        <f>L15*100/L23</f>
        <v>2.8215417106652585</v>
      </c>
      <c r="N15" s="10">
        <v>6605</v>
      </c>
      <c r="O15" s="12">
        <f>N15*100/N23</f>
        <v>2.7545050023145348</v>
      </c>
      <c r="P15" s="10">
        <v>7265</v>
      </c>
      <c r="Q15" s="77">
        <f>P15*100/P23</f>
        <v>2.8688314201209133</v>
      </c>
      <c r="R15" s="10">
        <v>7983</v>
      </c>
      <c r="S15" s="77">
        <f>R15*100/R23</f>
        <v>2.9590119576256737</v>
      </c>
      <c r="T15" s="10">
        <v>7891</v>
      </c>
      <c r="U15" s="77">
        <f>T15*100/T23</f>
        <v>2.856791169325789</v>
      </c>
      <c r="V15" s="10">
        <v>9544</v>
      </c>
      <c r="W15" s="77">
        <f>V15*100/V23</f>
        <v>3.223812435187656</v>
      </c>
      <c r="X15" s="10">
        <v>10504</v>
      </c>
      <c r="Y15" s="171">
        <f>X15*100/X23</f>
        <v>3.4307177267902342</v>
      </c>
      <c r="Z15" s="225">
        <v>10687</v>
      </c>
      <c r="AA15" s="229">
        <f>Z15*100/Z23</f>
        <v>3.4711575938677406</v>
      </c>
    </row>
    <row r="16" spans="1:27" ht="15">
      <c r="A16" s="10" t="s">
        <v>8</v>
      </c>
      <c r="B16" s="10">
        <v>3286</v>
      </c>
      <c r="C16" s="12">
        <f t="shared" si="1"/>
        <v>1.804215693272351</v>
      </c>
      <c r="D16" s="10">
        <v>3354</v>
      </c>
      <c r="E16" s="12">
        <f t="shared" si="2"/>
        <v>1.7361236923427317</v>
      </c>
      <c r="F16" s="10">
        <v>4004</v>
      </c>
      <c r="G16" s="12">
        <f t="shared" si="3"/>
        <v>1.9535519125683058</v>
      </c>
      <c r="H16" s="10">
        <v>4202</v>
      </c>
      <c r="I16" s="12">
        <f t="shared" si="0"/>
        <v>2.0088058552722785</v>
      </c>
      <c r="J16" s="10">
        <v>4384</v>
      </c>
      <c r="K16" s="12">
        <f>J16*100/J23</f>
        <v>1.9353101396301544</v>
      </c>
      <c r="L16" s="10">
        <v>4523</v>
      </c>
      <c r="M16" s="12">
        <f>L16*100/L23</f>
        <v>1.910454065469905</v>
      </c>
      <c r="N16" s="10">
        <v>4545</v>
      </c>
      <c r="O16" s="12">
        <f>N16*100/N23</f>
        <v>1.8954163869068223</v>
      </c>
      <c r="P16" s="10">
        <v>4670</v>
      </c>
      <c r="Q16" s="77">
        <f>P16*100/P23</f>
        <v>1.844107740119018</v>
      </c>
      <c r="R16" s="10">
        <v>4804</v>
      </c>
      <c r="S16" s="77">
        <f>R16*100/R23</f>
        <v>1.7806706055910981</v>
      </c>
      <c r="T16" s="10">
        <v>4848</v>
      </c>
      <c r="U16" s="77">
        <f>T16*100/T23</f>
        <v>1.7551290823585632</v>
      </c>
      <c r="V16" s="10">
        <v>5140</v>
      </c>
      <c r="W16" s="77">
        <f>V16*100/V23</f>
        <v>1.736210804365523</v>
      </c>
      <c r="X16" s="10">
        <v>5236</v>
      </c>
      <c r="Y16" s="171">
        <f>X16*100/X23</f>
        <v>1.7101330938188943</v>
      </c>
      <c r="Z16" s="225">
        <v>5249</v>
      </c>
      <c r="AA16" s="229">
        <f>Z16*100/Z23</f>
        <v>1.704885020137716</v>
      </c>
    </row>
    <row r="17" spans="1:34" s="9" customFormat="1" ht="16.5">
      <c r="A17" s="7" t="s">
        <v>9</v>
      </c>
      <c r="B17" s="7">
        <f>SUM(B18,B19)</f>
        <v>36590</v>
      </c>
      <c r="C17" s="8">
        <f t="shared" si="1"/>
        <v>20.09015587852566</v>
      </c>
      <c r="D17" s="7">
        <f>SUM(D18,D19)</f>
        <v>39428</v>
      </c>
      <c r="E17" s="8">
        <f t="shared" si="2"/>
        <v>20.40902949960919</v>
      </c>
      <c r="F17" s="7">
        <f>SUM(F18,F19)</f>
        <v>42356</v>
      </c>
      <c r="G17" s="8">
        <f t="shared" si="3"/>
        <v>20.665495706479316</v>
      </c>
      <c r="H17" s="7">
        <f>SUM(H18,H19)</f>
        <v>43704</v>
      </c>
      <c r="I17" s="8">
        <f t="shared" si="0"/>
        <v>20.893110685107015</v>
      </c>
      <c r="J17" s="7">
        <f>SUM(J18,J19)</f>
        <v>47420</v>
      </c>
      <c r="K17" s="8">
        <f>J17*100/J23</f>
        <v>20.933486957404636</v>
      </c>
      <c r="L17" s="7">
        <f>SUM(L18,L19)</f>
        <v>50187</v>
      </c>
      <c r="M17" s="8">
        <f>L17*100/L23</f>
        <v>21.19831045406547</v>
      </c>
      <c r="N17" s="7">
        <f>SUM(N18,N19)</f>
        <v>52452</v>
      </c>
      <c r="O17" s="8">
        <f>N17*100/N23</f>
        <v>21.874231094837544</v>
      </c>
      <c r="P17" s="7">
        <f>SUM(P18,P19)</f>
        <v>55620</v>
      </c>
      <c r="Q17" s="76">
        <f>P17*100/P23</f>
        <v>21.963441649982823</v>
      </c>
      <c r="R17" s="7">
        <f>SUM(R18,R19)</f>
        <v>59721</v>
      </c>
      <c r="S17" s="76">
        <f>R17*100/R23</f>
        <v>22.136434062553285</v>
      </c>
      <c r="T17" s="7">
        <f>SUM(T18,T19)</f>
        <v>62730</v>
      </c>
      <c r="U17" s="76">
        <f>T17*100/T23</f>
        <v>22.71024078720146</v>
      </c>
      <c r="V17" s="7">
        <f>SUM(V18,V19)</f>
        <v>67835</v>
      </c>
      <c r="W17" s="76">
        <f>V17*100/V23</f>
        <v>22.91359142298351</v>
      </c>
      <c r="X17" s="7">
        <f>SUM(X18,X19)</f>
        <v>71501</v>
      </c>
      <c r="Y17" s="179">
        <f>X17*100/X23</f>
        <v>23.35298440434392</v>
      </c>
      <c r="Z17" s="226">
        <f>SUM(Z18,Z19)</f>
        <v>74009</v>
      </c>
      <c r="AA17" s="230">
        <f>Z17*100/Z23</f>
        <v>24.038261660387164</v>
      </c>
      <c r="AD17" s="1"/>
      <c r="AE17" s="1"/>
      <c r="AF17" s="1"/>
      <c r="AG17" s="1"/>
      <c r="AH17" s="1"/>
    </row>
    <row r="18" spans="1:31" ht="15">
      <c r="A18" s="10" t="s">
        <v>10</v>
      </c>
      <c r="B18" s="10">
        <v>20649</v>
      </c>
      <c r="C18" s="12">
        <f t="shared" si="1"/>
        <v>11.337568426774428</v>
      </c>
      <c r="D18" s="10">
        <v>21356</v>
      </c>
      <c r="E18" s="12">
        <f t="shared" si="2"/>
        <v>11.054459622442272</v>
      </c>
      <c r="F18" s="10">
        <v>22155</v>
      </c>
      <c r="G18" s="12">
        <f t="shared" si="3"/>
        <v>10.809426229508198</v>
      </c>
      <c r="H18" s="10">
        <v>22157</v>
      </c>
      <c r="I18" s="12">
        <f t="shared" si="0"/>
        <v>10.592363478169414</v>
      </c>
      <c r="J18" s="10">
        <v>23069</v>
      </c>
      <c r="K18" s="12">
        <f>J18*100/J23</f>
        <v>10.18377500253833</v>
      </c>
      <c r="L18" s="10">
        <v>23955</v>
      </c>
      <c r="M18" s="12">
        <f>L18*100/L23</f>
        <v>10.118268215417107</v>
      </c>
      <c r="N18" s="10">
        <v>24835</v>
      </c>
      <c r="O18" s="12">
        <f>N18*100/N23</f>
        <v>10.35702221536434</v>
      </c>
      <c r="P18" s="10">
        <v>26194</v>
      </c>
      <c r="Q18" s="77">
        <f>P18*100/P23</f>
        <v>10.34358846781104</v>
      </c>
      <c r="R18" s="10">
        <v>27588</v>
      </c>
      <c r="S18" s="77">
        <f>R18*100/R23</f>
        <v>10.225882736687597</v>
      </c>
      <c r="T18" s="10">
        <v>28801</v>
      </c>
      <c r="U18" s="77">
        <f>T18*100/T23</f>
        <v>10.426871431726275</v>
      </c>
      <c r="V18" s="10">
        <v>30495</v>
      </c>
      <c r="W18" s="77">
        <f>V18*100/$V23</f>
        <v>10.300729276094675</v>
      </c>
      <c r="X18" s="10">
        <v>31889</v>
      </c>
      <c r="Y18" s="171">
        <f>X18*100/X23</f>
        <v>10.415285376010452</v>
      </c>
      <c r="Z18" s="225">
        <v>32777</v>
      </c>
      <c r="AA18" s="229">
        <f>Z18*100/Z23</f>
        <v>10.646030921138106</v>
      </c>
      <c r="AD18" s="136"/>
      <c r="AE18" s="136"/>
    </row>
    <row r="19" spans="1:27" ht="15.75" thickBot="1">
      <c r="A19" s="10" t="s">
        <v>11</v>
      </c>
      <c r="B19" s="10">
        <v>15941</v>
      </c>
      <c r="C19" s="12">
        <f t="shared" si="1"/>
        <v>8.752587451751232</v>
      </c>
      <c r="D19" s="10">
        <v>18072</v>
      </c>
      <c r="E19" s="12">
        <f t="shared" si="2"/>
        <v>9.35456987716692</v>
      </c>
      <c r="F19" s="10">
        <v>20201</v>
      </c>
      <c r="G19" s="12">
        <f t="shared" si="3"/>
        <v>9.856069476971117</v>
      </c>
      <c r="H19" s="10">
        <v>21547</v>
      </c>
      <c r="I19" s="12">
        <f t="shared" si="0"/>
        <v>10.300747206937599</v>
      </c>
      <c r="J19" s="10">
        <v>24351</v>
      </c>
      <c r="K19" s="12">
        <f>J19*100/J23</f>
        <v>10.749711954866306</v>
      </c>
      <c r="L19" s="10">
        <v>26232</v>
      </c>
      <c r="M19" s="12">
        <f>L19*100/L23</f>
        <v>11.080042238648364</v>
      </c>
      <c r="N19" s="10">
        <v>27617</v>
      </c>
      <c r="O19" s="12">
        <f>N19*100/N23</f>
        <v>11.517208879473204</v>
      </c>
      <c r="P19" s="10">
        <v>29426</v>
      </c>
      <c r="Q19" s="77">
        <f>P19*100/P23</f>
        <v>11.619853182171783</v>
      </c>
      <c r="R19" s="10">
        <v>32133</v>
      </c>
      <c r="S19" s="77">
        <f>R19*100/R23</f>
        <v>11.910551325865686</v>
      </c>
      <c r="T19" s="10">
        <v>33929</v>
      </c>
      <c r="U19" s="77">
        <f>T19*100/T23</f>
        <v>12.283369355475184</v>
      </c>
      <c r="V19" s="10">
        <v>37340</v>
      </c>
      <c r="W19" s="77">
        <f>V19*100/$V23</f>
        <v>12.612862146888839</v>
      </c>
      <c r="X19" s="10">
        <v>39612</v>
      </c>
      <c r="Y19" s="171">
        <f>X19*100/X23</f>
        <v>12.93769902833347</v>
      </c>
      <c r="Z19" s="225">
        <v>41232</v>
      </c>
      <c r="AA19" s="229">
        <f>Z19*100/Z23</f>
        <v>13.392230739249058</v>
      </c>
    </row>
    <row r="20" spans="1:27" s="9" customFormat="1" ht="17.25" thickBot="1">
      <c r="A20" s="7" t="s">
        <v>12</v>
      </c>
      <c r="B20" s="7">
        <f>SUM(B21,B22)</f>
        <v>30182</v>
      </c>
      <c r="C20" s="288">
        <f t="shared" si="1"/>
        <v>16.571770558230707</v>
      </c>
      <c r="D20" s="284">
        <f>SUM(D21,D22)</f>
        <v>31981</v>
      </c>
      <c r="E20" s="289">
        <f t="shared" si="2"/>
        <v>16.55425515945525</v>
      </c>
      <c r="F20" s="51">
        <f>SUM(F21,F22)</f>
        <v>34042</v>
      </c>
      <c r="G20" s="8">
        <f t="shared" si="3"/>
        <v>16.60909445745511</v>
      </c>
      <c r="H20" s="7">
        <f>SUM(H21,H22)</f>
        <v>35119</v>
      </c>
      <c r="I20" s="8">
        <f t="shared" si="0"/>
        <v>16.788970212114982</v>
      </c>
      <c r="J20" s="7">
        <f>SUM(J21,J22)</f>
        <v>37778</v>
      </c>
      <c r="K20" s="8">
        <f>J20*100/J23</f>
        <v>16.677040705964412</v>
      </c>
      <c r="L20" s="7">
        <f>SUM(L21,L22)</f>
        <v>39358</v>
      </c>
      <c r="M20" s="8">
        <f>L20*100/L23</f>
        <v>16.62428722280887</v>
      </c>
      <c r="N20" s="7">
        <f>SUM(N21,N22)</f>
        <v>39811</v>
      </c>
      <c r="O20" s="8">
        <f>N20*100/N23</f>
        <v>16.602513042716723</v>
      </c>
      <c r="P20" s="7">
        <f>SUM(P21,P22)</f>
        <v>41895</v>
      </c>
      <c r="Q20" s="76">
        <f>P20*100/P23</f>
        <v>16.543660336678</v>
      </c>
      <c r="R20" s="7">
        <f>SUM(R21,R22)</f>
        <v>44182</v>
      </c>
      <c r="S20" s="76">
        <f>R20*100/R23</f>
        <v>16.376683741928787</v>
      </c>
      <c r="T20" s="7">
        <f>SUM(T21,T22)</f>
        <v>45114</v>
      </c>
      <c r="U20" s="76">
        <f>T20*100/T23</f>
        <v>16.332692537443116</v>
      </c>
      <c r="V20" s="7">
        <f>SUM(V21,V22)</f>
        <v>47447</v>
      </c>
      <c r="W20" s="76">
        <f>V20*100/V23</f>
        <v>16.02684708846906</v>
      </c>
      <c r="X20" s="7">
        <f>SUM(X21,X22)</f>
        <v>48437</v>
      </c>
      <c r="Y20" s="179">
        <f>X20*100/X23</f>
        <v>15.820037560218829</v>
      </c>
      <c r="Z20" s="226">
        <f>Z21+Z22</f>
        <v>48311</v>
      </c>
      <c r="AA20" s="229">
        <f>Z20*100/Z23</f>
        <v>15.691503183058334</v>
      </c>
    </row>
    <row r="21" spans="1:27" ht="15">
      <c r="A21" s="10" t="s">
        <v>13</v>
      </c>
      <c r="B21" s="10">
        <v>10922</v>
      </c>
      <c r="C21" s="12">
        <f t="shared" si="1"/>
        <v>5.9968483876812595</v>
      </c>
      <c r="D21" s="10">
        <v>11778</v>
      </c>
      <c r="E21" s="12">
        <f t="shared" si="2"/>
        <v>6.096620407994243</v>
      </c>
      <c r="F21" s="10">
        <v>12704</v>
      </c>
      <c r="G21" s="12">
        <f t="shared" si="3"/>
        <v>6.1982825917252145</v>
      </c>
      <c r="H21" s="10">
        <v>13399</v>
      </c>
      <c r="I21" s="12">
        <f t="shared" si="0"/>
        <v>6.405518718418198</v>
      </c>
      <c r="J21" s="10">
        <v>14668</v>
      </c>
      <c r="K21" s="12">
        <f>J21*100/J23</f>
        <v>6.475166315715125</v>
      </c>
      <c r="L21" s="10">
        <v>15652</v>
      </c>
      <c r="M21" s="12">
        <f>L21*100/L23</f>
        <v>6.611193241816262</v>
      </c>
      <c r="N21" s="10">
        <v>16208</v>
      </c>
      <c r="O21" s="12">
        <f>N21*100/N23</f>
        <v>6.759275863363206</v>
      </c>
      <c r="P21" s="10">
        <v>17382</v>
      </c>
      <c r="Q21" s="77">
        <f>P21*100/P23</f>
        <v>6.863871678532927</v>
      </c>
      <c r="R21" s="10">
        <v>18512</v>
      </c>
      <c r="S21" s="77">
        <f>R21*100/R23</f>
        <v>6.8617348565159055</v>
      </c>
      <c r="T21" s="10">
        <v>19290</v>
      </c>
      <c r="U21" s="77">
        <f>T21*100/T23</f>
        <v>6.983589108642056</v>
      </c>
      <c r="V21" s="10">
        <v>20501</v>
      </c>
      <c r="W21" s="77">
        <f>V21*100/$V$23</f>
        <v>6.924913949474239</v>
      </c>
      <c r="X21" s="10">
        <v>21252</v>
      </c>
      <c r="Y21" s="171">
        <f>X21*100/X23</f>
        <v>6.941128439617866</v>
      </c>
      <c r="Z21" s="225">
        <v>21468</v>
      </c>
      <c r="AA21" s="229">
        <f>Z21*100/Z23</f>
        <v>6.972846563596207</v>
      </c>
    </row>
    <row r="22" spans="1:27" ht="15">
      <c r="A22" s="10" t="s">
        <v>14</v>
      </c>
      <c r="B22" s="10">
        <v>19260</v>
      </c>
      <c r="C22" s="12">
        <f t="shared" si="1"/>
        <v>10.574922170549446</v>
      </c>
      <c r="D22" s="10">
        <v>20203</v>
      </c>
      <c r="E22" s="12">
        <f t="shared" si="2"/>
        <v>10.457634751461004</v>
      </c>
      <c r="F22" s="10">
        <v>21338</v>
      </c>
      <c r="G22" s="12">
        <f t="shared" si="3"/>
        <v>10.410811865729897</v>
      </c>
      <c r="H22" s="10">
        <v>21720</v>
      </c>
      <c r="I22" s="12">
        <f t="shared" si="0"/>
        <v>10.383451493696786</v>
      </c>
      <c r="J22" s="10">
        <v>23110</v>
      </c>
      <c r="K22" s="12">
        <f>J22*100/J23</f>
        <v>10.201874390249285</v>
      </c>
      <c r="L22" s="10">
        <v>23706</v>
      </c>
      <c r="M22" s="12">
        <f>L22*100/L23</f>
        <v>10.013093980992608</v>
      </c>
      <c r="N22" s="10">
        <v>23603</v>
      </c>
      <c r="O22" s="12">
        <f>N22*100/N23</f>
        <v>9.843237179353515</v>
      </c>
      <c r="P22" s="10">
        <v>24513</v>
      </c>
      <c r="Q22" s="77">
        <f>P22*100/P23</f>
        <v>9.679788658145073</v>
      </c>
      <c r="R22" s="10">
        <v>25670</v>
      </c>
      <c r="S22" s="77">
        <f>R22*100/R23</f>
        <v>9.514948885412883</v>
      </c>
      <c r="T22" s="10">
        <v>25824</v>
      </c>
      <c r="U22" s="77">
        <f>T22*100/T23</f>
        <v>9.34910342880106</v>
      </c>
      <c r="V22" s="10">
        <v>26946</v>
      </c>
      <c r="W22" s="77">
        <f>V22*100/$V$23</f>
        <v>9.101933138994822</v>
      </c>
      <c r="X22" s="10">
        <v>27185</v>
      </c>
      <c r="Y22" s="171">
        <f>X22*100/X23</f>
        <v>8.878909120600964</v>
      </c>
      <c r="Z22" s="227">
        <v>26843</v>
      </c>
      <c r="AA22" s="231">
        <f>Z22*100/Z23</f>
        <v>8.718656619462129</v>
      </c>
    </row>
    <row r="23" spans="1:27" s="9" customFormat="1" ht="17.25" thickBot="1">
      <c r="A23" s="13" t="s">
        <v>15</v>
      </c>
      <c r="B23" s="14">
        <f>SUM(B10,B17,B20)</f>
        <v>182129</v>
      </c>
      <c r="C23" s="15">
        <f aca="true" t="shared" si="4" ref="C23:O23">SUM(C10,C17,C20)</f>
        <v>100</v>
      </c>
      <c r="D23" s="14">
        <f t="shared" si="4"/>
        <v>193189</v>
      </c>
      <c r="E23" s="15">
        <f t="shared" si="4"/>
        <v>100</v>
      </c>
      <c r="F23" s="14">
        <f t="shared" si="4"/>
        <v>204960</v>
      </c>
      <c r="G23" s="15">
        <f t="shared" si="4"/>
        <v>100</v>
      </c>
      <c r="H23" s="14">
        <f t="shared" si="4"/>
        <v>209179</v>
      </c>
      <c r="I23" s="15">
        <f t="shared" si="4"/>
        <v>100</v>
      </c>
      <c r="J23" s="14">
        <f t="shared" si="4"/>
        <v>226527</v>
      </c>
      <c r="K23" s="15">
        <f t="shared" si="4"/>
        <v>100</v>
      </c>
      <c r="L23" s="14">
        <f t="shared" si="4"/>
        <v>236750</v>
      </c>
      <c r="M23" s="15">
        <f t="shared" si="4"/>
        <v>100</v>
      </c>
      <c r="N23" s="15">
        <f t="shared" si="4"/>
        <v>239789</v>
      </c>
      <c r="O23" s="15">
        <f t="shared" si="4"/>
        <v>100</v>
      </c>
      <c r="P23" s="15">
        <f aca="true" t="shared" si="5" ref="P23:U23">SUM(P10,P17,P20)</f>
        <v>253239</v>
      </c>
      <c r="Q23" s="15">
        <f t="shared" si="5"/>
        <v>100</v>
      </c>
      <c r="R23" s="15">
        <f t="shared" si="5"/>
        <v>269786</v>
      </c>
      <c r="S23" s="15">
        <f t="shared" si="5"/>
        <v>100</v>
      </c>
      <c r="T23" s="15">
        <f t="shared" si="5"/>
        <v>276219</v>
      </c>
      <c r="U23" s="15">
        <f t="shared" si="5"/>
        <v>100</v>
      </c>
      <c r="V23" s="15">
        <f>SUM(V10,V17,V20)</f>
        <v>296047</v>
      </c>
      <c r="W23" s="15">
        <f>SUM(W10,W17,W20)</f>
        <v>100</v>
      </c>
      <c r="X23" s="232">
        <f>SUM(X10,X17,X20)</f>
        <v>306175</v>
      </c>
      <c r="Y23" s="50">
        <f>SUM(Y10+Y17+Y20)</f>
        <v>100</v>
      </c>
      <c r="Z23" s="180">
        <f>Z10+Z17+Z20</f>
        <v>307880</v>
      </c>
      <c r="AA23" s="180">
        <f>Z23*100/Z23</f>
        <v>100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24" ht="15" customHeight="1">
      <c r="A25" s="359" t="s">
        <v>456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</row>
    <row r="26" spans="1:24" ht="21" customHeight="1">
      <c r="A26" s="359" t="s">
        <v>457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</row>
    <row r="27" spans="1:14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23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W28" s="1">
        <v>6</v>
      </c>
    </row>
    <row r="29" s="18" customFormat="1" ht="12.75"/>
    <row r="30" spans="1:8" s="18" customFormat="1" ht="12.75">
      <c r="A30" s="17"/>
      <c r="B30" s="17"/>
      <c r="C30" s="17"/>
      <c r="D30" s="17"/>
      <c r="E30" s="17"/>
      <c r="F30" s="17"/>
      <c r="G30" s="17"/>
      <c r="H30" s="17"/>
    </row>
    <row r="31" spans="1:8" s="18" customFormat="1" ht="12.75">
      <c r="A31" s="17"/>
      <c r="B31" s="17"/>
      <c r="C31" s="17"/>
      <c r="D31" s="17"/>
      <c r="E31" s="17"/>
      <c r="F31" s="17"/>
      <c r="G31" s="17"/>
      <c r="H31" s="17"/>
    </row>
  </sheetData>
  <sheetProtection/>
  <mergeCells count="5">
    <mergeCell ref="A26:X26"/>
    <mergeCell ref="A25:X25"/>
    <mergeCell ref="A3:Y3"/>
    <mergeCell ref="A5:Y5"/>
    <mergeCell ref="A6:Y6"/>
  </mergeCells>
  <hyperlinks>
    <hyperlink ref="R2" location="INDICE!A1" display="Volver al índice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headerFooter alignWithMargins="0">
    <oddHeader>&amp;C&amp;G</oddHeader>
    <oddFooter>&amp;L&amp;N&amp;C
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76DFF"/>
  </sheetPr>
  <dimension ref="A2:M2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0.28125" style="27" customWidth="1"/>
    <col min="2" max="2" width="45.28125" style="27" customWidth="1"/>
    <col min="3" max="3" width="37.7109375" style="27" customWidth="1"/>
    <col min="4" max="16384" width="11.421875" style="27" customWidth="1"/>
  </cols>
  <sheetData>
    <row r="2" ht="41.25" customHeight="1">
      <c r="B2" s="346" t="s">
        <v>485</v>
      </c>
    </row>
    <row r="4" ht="19.5">
      <c r="B4" s="89" t="s">
        <v>250</v>
      </c>
    </row>
    <row r="6" spans="1:3" ht="15">
      <c r="A6" s="363" t="s">
        <v>270</v>
      </c>
      <c r="B6" s="364"/>
      <c r="C6" s="364"/>
    </row>
    <row r="7" spans="1:4" ht="19.5">
      <c r="A7" s="25"/>
      <c r="C7" s="25"/>
      <c r="D7" s="25"/>
    </row>
    <row r="8" spans="1:4" ht="19.5">
      <c r="A8" s="25"/>
      <c r="B8" s="26"/>
      <c r="C8" s="25"/>
      <c r="D8" s="25"/>
    </row>
    <row r="9" spans="1:5" ht="19.5">
      <c r="A9" s="138"/>
      <c r="B9" s="138"/>
      <c r="C9" s="28"/>
      <c r="D9" s="28"/>
      <c r="E9" s="28"/>
    </row>
    <row r="10" spans="1:5" ht="19.5">
      <c r="A10" s="23"/>
      <c r="B10" s="205" t="s">
        <v>16</v>
      </c>
      <c r="C10" s="206" t="s">
        <v>1</v>
      </c>
      <c r="D10" s="28"/>
      <c r="E10" s="28"/>
    </row>
    <row r="11" spans="1:13" ht="19.5">
      <c r="A11" s="31" t="s">
        <v>17</v>
      </c>
      <c r="B11" s="97">
        <v>155713</v>
      </c>
      <c r="C11" s="78">
        <f>B11/B13*100</f>
        <v>50.575873717032614</v>
      </c>
      <c r="D11" s="28"/>
      <c r="M11" s="27">
        <f>+C13+C14+C17</f>
        <v>100</v>
      </c>
    </row>
    <row r="12" spans="1:4" ht="19.5">
      <c r="A12" s="33" t="s">
        <v>18</v>
      </c>
      <c r="B12" s="98">
        <v>152167</v>
      </c>
      <c r="C12" s="79">
        <f>B12/B13*100</f>
        <v>49.42412628296739</v>
      </c>
      <c r="D12" s="29"/>
    </row>
    <row r="13" spans="1:4" ht="19.5">
      <c r="A13" s="34" t="s">
        <v>15</v>
      </c>
      <c r="B13" s="34">
        <f>SUM(B11:B12)</f>
        <v>307880</v>
      </c>
      <c r="C13" s="35">
        <f>SUM(C11:C12)</f>
        <v>100</v>
      </c>
      <c r="D13" s="29"/>
    </row>
    <row r="14" spans="4:5" ht="19.5">
      <c r="D14" s="29"/>
      <c r="E14" s="30"/>
    </row>
    <row r="15" spans="4:5" ht="19.5">
      <c r="D15" s="29"/>
      <c r="E15" s="32"/>
    </row>
    <row r="16" spans="1:5" ht="15">
      <c r="A16" s="166" t="s">
        <v>458</v>
      </c>
      <c r="B16" s="169"/>
      <c r="C16" s="71"/>
      <c r="D16" s="71"/>
      <c r="E16" s="71"/>
    </row>
    <row r="17" spans="1:5" ht="16.5">
      <c r="A17" s="166" t="s">
        <v>457</v>
      </c>
      <c r="B17" s="137"/>
      <c r="C17" s="137"/>
      <c r="D17" s="137"/>
      <c r="E17" s="137"/>
    </row>
    <row r="18" spans="1:3" ht="19.5">
      <c r="A18" s="36"/>
      <c r="B18" s="36"/>
      <c r="C18" s="36"/>
    </row>
    <row r="19" ht="15" thickBot="1">
      <c r="C19" s="168"/>
    </row>
    <row r="20" ht="13.5" thickBot="1">
      <c r="C20" s="285"/>
    </row>
    <row r="21" ht="12.75"/>
    <row r="22" ht="12.75"/>
    <row r="23" ht="12.75"/>
  </sheetData>
  <sheetProtection/>
  <mergeCells count="1">
    <mergeCell ref="A6:C6"/>
  </mergeCells>
  <hyperlinks>
    <hyperlink ref="B2" location="INDICE!A1" display="Volver al índice"/>
  </hyperlinks>
  <printOptions horizontalCentered="1" verticalCentered="1"/>
  <pageMargins left="0.7480314960629921" right="0.7480314960629921" top="0.984251968503937" bottom="0.6299212598425197" header="0" footer="0"/>
  <pageSetup horizontalDpi="600" verticalDpi="600" orientation="landscape" paperSize="9" scale="94" r:id="rId3"/>
  <headerFooter alignWithMargins="0">
    <oddHeader>&amp;C
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FAFE7"/>
    <pageSetUpPr fitToPage="1"/>
  </sheetPr>
  <dimension ref="A2:V21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9.28125" style="18" customWidth="1"/>
    <col min="2" max="2" width="12.421875" style="18" customWidth="1"/>
    <col min="3" max="3" width="21.00390625" style="18" hidden="1" customWidth="1"/>
    <col min="4" max="4" width="20.7109375" style="18" bestFit="1" customWidth="1"/>
    <col min="5" max="5" width="18.421875" style="18" customWidth="1"/>
    <col min="6" max="6" width="17.00390625" style="18" hidden="1" customWidth="1"/>
    <col min="7" max="7" width="20.421875" style="18" bestFit="1" customWidth="1"/>
    <col min="8" max="8" width="11.57421875" style="18" customWidth="1"/>
    <col min="9" max="9" width="16.00390625" style="18" hidden="1" customWidth="1"/>
    <col min="10" max="10" width="20.8515625" style="18" customWidth="1"/>
    <col min="11" max="11" width="15.140625" style="18" hidden="1" customWidth="1"/>
    <col min="12" max="12" width="9.140625" style="18" customWidth="1"/>
    <col min="13" max="13" width="9.8515625" style="18" customWidth="1"/>
    <col min="14" max="14" width="15.8515625" style="18" customWidth="1"/>
    <col min="15" max="15" width="15.00390625" style="18" customWidth="1"/>
    <col min="16" max="16384" width="11.421875" style="18" customWidth="1"/>
  </cols>
  <sheetData>
    <row r="2" ht="12.75">
      <c r="D2" s="346" t="s">
        <v>485</v>
      </c>
    </row>
    <row r="4" spans="1:10" ht="18">
      <c r="A4" s="24"/>
      <c r="B4" s="24"/>
      <c r="C4" s="24"/>
      <c r="D4" s="367" t="s">
        <v>269</v>
      </c>
      <c r="E4" s="367"/>
      <c r="F4" s="368"/>
      <c r="G4" s="368"/>
      <c r="H4" s="368"/>
      <c r="I4" s="24"/>
      <c r="J4" s="24"/>
    </row>
    <row r="5" spans="1:14" ht="16.5">
      <c r="A5" s="24"/>
      <c r="B5" s="24"/>
      <c r="C5" s="24"/>
      <c r="D5" s="24"/>
      <c r="E5" s="24"/>
      <c r="F5" s="24"/>
      <c r="G5" s="24"/>
      <c r="H5" s="24"/>
      <c r="I5" s="24"/>
      <c r="J5" s="24"/>
      <c r="N5" s="139"/>
    </row>
    <row r="6" spans="1:10" ht="35.25" customHeight="1">
      <c r="A6" s="365" t="s">
        <v>19</v>
      </c>
      <c r="B6" s="365"/>
      <c r="C6" s="365"/>
      <c r="D6" s="365"/>
      <c r="E6" s="365"/>
      <c r="F6" s="365"/>
      <c r="G6" s="365"/>
      <c r="H6" s="365"/>
      <c r="I6" s="365"/>
      <c r="J6" s="365"/>
    </row>
    <row r="7" spans="1:10" ht="18.75" customHeight="1">
      <c r="A7" s="24"/>
      <c r="B7" s="366" t="s">
        <v>20</v>
      </c>
      <c r="C7" s="366"/>
      <c r="D7" s="366"/>
      <c r="E7" s="366"/>
      <c r="F7" s="366"/>
      <c r="G7" s="366"/>
      <c r="H7" s="366"/>
      <c r="I7" s="24"/>
      <c r="J7" s="24"/>
    </row>
    <row r="8" spans="1:22" ht="16.5">
      <c r="A8" s="24"/>
      <c r="B8" s="24"/>
      <c r="C8" s="24"/>
      <c r="D8" s="24"/>
      <c r="E8" s="24"/>
      <c r="F8" s="24"/>
      <c r="G8" s="24"/>
      <c r="H8" s="24"/>
      <c r="I8" s="24"/>
      <c r="J8" s="24"/>
      <c r="P8" s="139"/>
      <c r="Q8" s="140"/>
      <c r="R8" s="140"/>
      <c r="T8" s="139"/>
      <c r="U8" s="139"/>
      <c r="V8" s="140"/>
    </row>
    <row r="9" spans="1:19" ht="17.25" thickBot="1">
      <c r="A9" s="24"/>
      <c r="B9" s="24"/>
      <c r="C9" s="24" t="s">
        <v>251</v>
      </c>
      <c r="D9" s="24"/>
      <c r="E9" s="24"/>
      <c r="F9" s="24" t="s">
        <v>251</v>
      </c>
      <c r="G9" s="24"/>
      <c r="H9" s="24"/>
      <c r="I9" s="24" t="s">
        <v>251</v>
      </c>
      <c r="J9" s="24"/>
      <c r="Q9" s="139"/>
      <c r="R9" s="139"/>
      <c r="S9" s="140"/>
    </row>
    <row r="10" spans="1:19" ht="18.75" thickBot="1">
      <c r="A10" s="24"/>
      <c r="B10" s="38" t="s">
        <v>17</v>
      </c>
      <c r="C10" s="90"/>
      <c r="D10" s="39" t="s">
        <v>225</v>
      </c>
      <c r="E10" s="38" t="s">
        <v>18</v>
      </c>
      <c r="F10" s="93"/>
      <c r="G10" s="39" t="s">
        <v>225</v>
      </c>
      <c r="H10" s="38" t="s">
        <v>15</v>
      </c>
      <c r="I10" s="90"/>
      <c r="J10" s="39" t="s">
        <v>225</v>
      </c>
      <c r="K10" s="39" t="s">
        <v>1</v>
      </c>
      <c r="Q10" s="139"/>
      <c r="R10" s="139"/>
      <c r="S10" s="140"/>
    </row>
    <row r="11" spans="1:19" ht="18">
      <c r="A11" s="40" t="s">
        <v>21</v>
      </c>
      <c r="B11" s="181">
        <v>3126</v>
      </c>
      <c r="C11" s="197">
        <v>216945</v>
      </c>
      <c r="D11" s="42">
        <f aca="true" t="shared" si="0" ref="D11:D16">B11/C11*1000</f>
        <v>14.40918205075019</v>
      </c>
      <c r="E11" s="335">
        <v>1830</v>
      </c>
      <c r="F11" s="192">
        <v>205825</v>
      </c>
      <c r="G11" s="42">
        <f aca="true" t="shared" si="1" ref="G11:G16">E11/F11*1000</f>
        <v>8.891048220575732</v>
      </c>
      <c r="H11" s="43">
        <f aca="true" t="shared" si="2" ref="H11:I15">B11+E11</f>
        <v>4956</v>
      </c>
      <c r="I11" s="91">
        <f t="shared" si="2"/>
        <v>422770</v>
      </c>
      <c r="J11" s="42">
        <f aca="true" t="shared" si="3" ref="J11:J16">H11/I11*1000</f>
        <v>11.722686094093715</v>
      </c>
      <c r="Q11" s="139"/>
      <c r="R11" s="139"/>
      <c r="S11" s="140"/>
    </row>
    <row r="12" spans="1:19" ht="18">
      <c r="A12" s="43" t="s">
        <v>22</v>
      </c>
      <c r="B12" s="181">
        <v>10514</v>
      </c>
      <c r="C12" s="191">
        <v>389581</v>
      </c>
      <c r="D12" s="42">
        <f t="shared" si="0"/>
        <v>26.987969125804387</v>
      </c>
      <c r="E12" s="335">
        <v>5856</v>
      </c>
      <c r="F12" s="193">
        <v>371387</v>
      </c>
      <c r="G12" s="42">
        <f t="shared" si="1"/>
        <v>15.767918640124723</v>
      </c>
      <c r="H12" s="43">
        <f t="shared" si="2"/>
        <v>16370</v>
      </c>
      <c r="I12" s="91">
        <f t="shared" si="2"/>
        <v>760968</v>
      </c>
      <c r="J12" s="42">
        <f t="shared" si="3"/>
        <v>21.512074095099926</v>
      </c>
      <c r="Q12" s="139"/>
      <c r="R12" s="139"/>
      <c r="S12" s="140"/>
    </row>
    <row r="13" spans="1:19" ht="18">
      <c r="A13" s="43" t="s">
        <v>23</v>
      </c>
      <c r="B13" s="181">
        <v>32766</v>
      </c>
      <c r="C13" s="191">
        <v>1258426</v>
      </c>
      <c r="D13" s="42">
        <f t="shared" si="0"/>
        <v>26.037287850060313</v>
      </c>
      <c r="E13" s="335">
        <v>25827</v>
      </c>
      <c r="F13" s="194">
        <v>1278163</v>
      </c>
      <c r="G13" s="42">
        <f t="shared" si="1"/>
        <v>20.206343009459673</v>
      </c>
      <c r="H13" s="43">
        <f t="shared" si="2"/>
        <v>58593</v>
      </c>
      <c r="I13" s="91">
        <f t="shared" si="2"/>
        <v>2536589</v>
      </c>
      <c r="J13" s="42">
        <f t="shared" si="3"/>
        <v>23.09913036759207</v>
      </c>
      <c r="Q13" s="139"/>
      <c r="R13" s="139"/>
      <c r="S13" s="140"/>
    </row>
    <row r="14" spans="1:19" ht="18">
      <c r="A14" s="43" t="s">
        <v>24</v>
      </c>
      <c r="B14" s="181">
        <v>56123</v>
      </c>
      <c r="C14" s="191">
        <v>800896</v>
      </c>
      <c r="D14" s="42">
        <f t="shared" si="0"/>
        <v>70.07526570241329</v>
      </c>
      <c r="E14" s="335">
        <v>52004</v>
      </c>
      <c r="F14" s="195">
        <v>880026</v>
      </c>
      <c r="G14" s="42">
        <f t="shared" si="1"/>
        <v>59.09370859497333</v>
      </c>
      <c r="H14" s="43">
        <f t="shared" si="2"/>
        <v>108127</v>
      </c>
      <c r="I14" s="91">
        <f t="shared" si="2"/>
        <v>1680922</v>
      </c>
      <c r="J14" s="42">
        <f t="shared" si="3"/>
        <v>64.32600679864979</v>
      </c>
      <c r="Q14" s="139"/>
      <c r="R14" s="139"/>
      <c r="S14" s="140"/>
    </row>
    <row r="15" spans="1:19" ht="18.75" thickBot="1">
      <c r="A15" s="43" t="s">
        <v>25</v>
      </c>
      <c r="B15" s="181">
        <v>53184</v>
      </c>
      <c r="C15" s="191">
        <v>433793</v>
      </c>
      <c r="D15" s="42">
        <f t="shared" si="0"/>
        <v>122.60225499258863</v>
      </c>
      <c r="E15" s="336">
        <v>66650</v>
      </c>
      <c r="F15" s="196">
        <v>619398</v>
      </c>
      <c r="G15" s="42">
        <f t="shared" si="1"/>
        <v>107.60448047943326</v>
      </c>
      <c r="H15" s="43">
        <f t="shared" si="2"/>
        <v>119834</v>
      </c>
      <c r="I15" s="91">
        <f t="shared" si="2"/>
        <v>1053191</v>
      </c>
      <c r="J15" s="42">
        <f t="shared" si="3"/>
        <v>113.78183064610313</v>
      </c>
      <c r="Q15" s="139"/>
      <c r="R15" s="139"/>
      <c r="S15" s="140"/>
    </row>
    <row r="16" spans="1:19" ht="18.75" thickBot="1">
      <c r="A16" s="44" t="s">
        <v>15</v>
      </c>
      <c r="B16" s="45">
        <f>SUM(B11:B15)</f>
        <v>155713</v>
      </c>
      <c r="C16" s="96">
        <f>SUM(C11:C15)</f>
        <v>3099641</v>
      </c>
      <c r="D16" s="233">
        <f t="shared" si="0"/>
        <v>50.23581763178381</v>
      </c>
      <c r="E16" s="45">
        <f>SUM(E11:E15)</f>
        <v>152167</v>
      </c>
      <c r="F16" s="45">
        <f>SUM(F11:F15)</f>
        <v>3354799</v>
      </c>
      <c r="G16" s="233">
        <f t="shared" si="1"/>
        <v>45.35800803565281</v>
      </c>
      <c r="H16" s="45">
        <f>B16+E16</f>
        <v>307880</v>
      </c>
      <c r="I16" s="92">
        <f>SUM(I11:I15)</f>
        <v>6454440</v>
      </c>
      <c r="J16" s="233">
        <f t="shared" si="3"/>
        <v>47.7004976419333</v>
      </c>
      <c r="K16" s="80">
        <f>(H16/I16)*100</f>
        <v>4.770049764193331</v>
      </c>
      <c r="Q16" s="139"/>
      <c r="R16" s="139"/>
      <c r="S16" s="140"/>
    </row>
    <row r="17" spans="1:19" ht="15.75">
      <c r="A17" s="2"/>
      <c r="B17" s="2"/>
      <c r="C17" s="2"/>
      <c r="D17" s="2"/>
      <c r="E17" s="2"/>
      <c r="F17" s="2"/>
      <c r="G17" s="2"/>
      <c r="H17" s="2"/>
      <c r="I17" s="123"/>
      <c r="J17" s="2"/>
      <c r="Q17" s="139"/>
      <c r="R17" s="139"/>
      <c r="S17" s="140"/>
    </row>
    <row r="18" spans="1:11" ht="36.75" customHeight="1">
      <c r="A18" s="359" t="s">
        <v>459</v>
      </c>
      <c r="B18" s="359"/>
      <c r="C18" s="359"/>
      <c r="D18" s="359"/>
      <c r="E18" s="359"/>
      <c r="F18" s="359"/>
      <c r="G18" s="359"/>
      <c r="H18" s="359"/>
      <c r="I18" s="359"/>
      <c r="J18" s="359"/>
      <c r="K18" s="170"/>
    </row>
    <row r="19" spans="1:10" ht="15">
      <c r="A19" s="359" t="s">
        <v>460</v>
      </c>
      <c r="B19" s="359"/>
      <c r="C19" s="359"/>
      <c r="D19" s="359"/>
      <c r="E19" s="359"/>
      <c r="F19" s="359"/>
      <c r="G19" s="359"/>
      <c r="H19" s="359"/>
      <c r="I19" s="359"/>
      <c r="J19" s="359"/>
    </row>
    <row r="20" spans="2:8" ht="15">
      <c r="B20" s="359" t="s">
        <v>461</v>
      </c>
      <c r="C20" s="359"/>
      <c r="D20" s="359"/>
      <c r="E20" s="359"/>
      <c r="F20" s="359"/>
      <c r="G20" s="359"/>
      <c r="H20" s="359"/>
    </row>
    <row r="21" ht="14.25">
      <c r="J21" s="125"/>
    </row>
    <row r="27" ht="3" customHeight="1"/>
  </sheetData>
  <sheetProtection/>
  <mergeCells count="6">
    <mergeCell ref="A19:J19"/>
    <mergeCell ref="A6:J6"/>
    <mergeCell ref="B7:H7"/>
    <mergeCell ref="D4:H4"/>
    <mergeCell ref="A18:J18"/>
    <mergeCell ref="B20:H20"/>
  </mergeCells>
  <hyperlinks>
    <hyperlink ref="D2" location="INDICE!A1" display="Volver al índice"/>
  </hyperlink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3"/>
  <headerFooter alignWithMargins="0">
    <oddHeader>&amp;C&amp;G</oddHeader>
  </headerFooter>
  <colBreaks count="1" manualBreakCount="1">
    <brk id="11" max="65535" man="1"/>
  </col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FAFE7"/>
    <pageSetUpPr fitToPage="1"/>
  </sheetPr>
  <dimension ref="A2:J2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1.421875" style="18" customWidth="1"/>
    <col min="2" max="2" width="10.28125" style="18" customWidth="1"/>
    <col min="3" max="3" width="13.57421875" style="18" hidden="1" customWidth="1"/>
    <col min="4" max="4" width="22.00390625" style="18" customWidth="1"/>
    <col min="5" max="5" width="16.140625" style="18" customWidth="1"/>
    <col min="6" max="6" width="14.7109375" style="18" hidden="1" customWidth="1"/>
    <col min="7" max="7" width="21.28125" style="18" customWidth="1"/>
    <col min="8" max="8" width="10.7109375" style="18" customWidth="1"/>
    <col min="9" max="9" width="19.00390625" style="18" hidden="1" customWidth="1"/>
    <col min="10" max="10" width="19.7109375" style="18" customWidth="1"/>
    <col min="11" max="16384" width="9.140625" style="18" customWidth="1"/>
  </cols>
  <sheetData>
    <row r="2" ht="12" customHeight="1">
      <c r="D2" s="346" t="s">
        <v>485</v>
      </c>
    </row>
    <row r="3" spans="1:10" ht="18">
      <c r="A3" s="24"/>
      <c r="B3" s="24"/>
      <c r="C3" s="24"/>
      <c r="D3" s="367" t="s">
        <v>234</v>
      </c>
      <c r="E3" s="367"/>
      <c r="F3" s="368"/>
      <c r="G3" s="368"/>
      <c r="H3" s="368"/>
      <c r="I3" s="24"/>
      <c r="J3" s="24"/>
    </row>
    <row r="4" spans="1:10" ht="18">
      <c r="A4" s="24"/>
      <c r="B4" s="24"/>
      <c r="C4" s="24"/>
      <c r="D4" s="37"/>
      <c r="E4" s="37"/>
      <c r="F4" s="37"/>
      <c r="G4" s="24"/>
      <c r="H4" s="24"/>
      <c r="I4" s="24"/>
      <c r="J4" s="24"/>
    </row>
    <row r="5" spans="1:10" ht="18">
      <c r="A5" s="367" t="s">
        <v>26</v>
      </c>
      <c r="B5" s="367"/>
      <c r="C5" s="367"/>
      <c r="D5" s="367"/>
      <c r="E5" s="367"/>
      <c r="F5" s="367"/>
      <c r="G5" s="367"/>
      <c r="H5" s="367"/>
      <c r="I5" s="367"/>
      <c r="J5" s="366"/>
    </row>
    <row r="6" spans="1:10" ht="16.5">
      <c r="A6" s="366"/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7.25" thickBo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8.75" thickBot="1">
      <c r="A8" s="24"/>
      <c r="B8" s="209" t="s">
        <v>17</v>
      </c>
      <c r="C8" s="210"/>
      <c r="D8" s="211" t="s">
        <v>225</v>
      </c>
      <c r="E8" s="209" t="s">
        <v>18</v>
      </c>
      <c r="F8" s="212"/>
      <c r="G8" s="211" t="s">
        <v>225</v>
      </c>
      <c r="H8" s="209" t="s">
        <v>15</v>
      </c>
      <c r="I8" s="210"/>
      <c r="J8" s="211" t="s">
        <v>225</v>
      </c>
    </row>
    <row r="9" spans="1:10" ht="18">
      <c r="A9" s="40" t="s">
        <v>21</v>
      </c>
      <c r="B9" s="181">
        <v>3126</v>
      </c>
      <c r="C9" s="197">
        <v>216945</v>
      </c>
      <c r="D9" s="42">
        <f>B9/C9*1000</f>
        <v>14.40918205075019</v>
      </c>
      <c r="E9" s="335">
        <v>1830</v>
      </c>
      <c r="F9" s="192">
        <v>205825</v>
      </c>
      <c r="G9" s="42">
        <f>E9/F9*1000</f>
        <v>8.891048220575732</v>
      </c>
      <c r="H9" s="43">
        <f aca="true" t="shared" si="0" ref="H9:I12">B9+E9</f>
        <v>4956</v>
      </c>
      <c r="I9" s="91">
        <f t="shared" si="0"/>
        <v>422770</v>
      </c>
      <c r="J9" s="42">
        <f>H9/I9*1000</f>
        <v>11.722686094093715</v>
      </c>
    </row>
    <row r="10" spans="1:10" ht="18">
      <c r="A10" s="43" t="s">
        <v>22</v>
      </c>
      <c r="B10" s="181">
        <v>10514</v>
      </c>
      <c r="C10" s="191">
        <v>389581</v>
      </c>
      <c r="D10" s="42">
        <f>B10/C10*1000</f>
        <v>26.987969125804387</v>
      </c>
      <c r="E10" s="335">
        <v>5856</v>
      </c>
      <c r="F10" s="193">
        <v>371387</v>
      </c>
      <c r="G10" s="42">
        <f>E10/F10*1000</f>
        <v>15.767918640124723</v>
      </c>
      <c r="H10" s="43">
        <f t="shared" si="0"/>
        <v>16370</v>
      </c>
      <c r="I10" s="91">
        <f t="shared" si="0"/>
        <v>760968</v>
      </c>
      <c r="J10" s="42">
        <f>H10/I10*1000</f>
        <v>21.512074095099926</v>
      </c>
    </row>
    <row r="11" spans="1:10" ht="18">
      <c r="A11" s="43" t="s">
        <v>23</v>
      </c>
      <c r="B11" s="181">
        <v>32766</v>
      </c>
      <c r="C11" s="191">
        <v>1258426</v>
      </c>
      <c r="D11" s="42">
        <f>B11/C11*1000</f>
        <v>26.037287850060313</v>
      </c>
      <c r="E11" s="335">
        <v>25827</v>
      </c>
      <c r="F11" s="194">
        <v>1278163</v>
      </c>
      <c r="G11" s="42">
        <f>E11/F11*1000</f>
        <v>20.206343009459673</v>
      </c>
      <c r="H11" s="43">
        <f t="shared" si="0"/>
        <v>58593</v>
      </c>
      <c r="I11" s="91">
        <f t="shared" si="0"/>
        <v>2536589</v>
      </c>
      <c r="J11" s="42">
        <f>H11/I11*1000</f>
        <v>23.09913036759207</v>
      </c>
    </row>
    <row r="12" spans="1:10" ht="18.75" thickBot="1">
      <c r="A12" s="43" t="s">
        <v>24</v>
      </c>
      <c r="B12" s="181">
        <v>56123</v>
      </c>
      <c r="C12" s="191">
        <v>800896</v>
      </c>
      <c r="D12" s="42">
        <f>B12/C12*1000</f>
        <v>70.07526570241329</v>
      </c>
      <c r="E12" s="335">
        <v>52004</v>
      </c>
      <c r="F12" s="195">
        <v>880026</v>
      </c>
      <c r="G12" s="42">
        <f>E12/F12*1000</f>
        <v>59.09370859497333</v>
      </c>
      <c r="H12" s="43">
        <f t="shared" si="0"/>
        <v>108127</v>
      </c>
      <c r="I12" s="91">
        <f t="shared" si="0"/>
        <v>1680922</v>
      </c>
      <c r="J12" s="42">
        <f>H12/I12*1000</f>
        <v>64.32600679864979</v>
      </c>
    </row>
    <row r="13" spans="1:10" ht="17.25" customHeight="1" thickBot="1">
      <c r="A13" s="44" t="s">
        <v>15</v>
      </c>
      <c r="B13" s="45">
        <f>SUM(B9:B12)</f>
        <v>102529</v>
      </c>
      <c r="C13" s="94">
        <f>SUM(C9:C12)</f>
        <v>2665848</v>
      </c>
      <c r="D13" s="46">
        <f>B13/$C$13*1000</f>
        <v>38.460182275958715</v>
      </c>
      <c r="E13" s="45">
        <f>SUM(E9:E12)</f>
        <v>85517</v>
      </c>
      <c r="F13" s="95">
        <f>SUM(F9:F12)</f>
        <v>2735401</v>
      </c>
      <c r="G13" s="47">
        <f>E13/F13*1000</f>
        <v>31.263057957498738</v>
      </c>
      <c r="H13" s="45">
        <f>SUM(B13,E13)</f>
        <v>188046</v>
      </c>
      <c r="I13" s="199">
        <f>I9+I10+I11+I12</f>
        <v>5401249</v>
      </c>
      <c r="J13" s="47">
        <f>H13/I13*1000</f>
        <v>34.81528068785571</v>
      </c>
    </row>
    <row r="14" ht="12.75">
      <c r="I14" s="124"/>
    </row>
    <row r="16" spans="1:10" ht="14.25" customHeight="1">
      <c r="A16" s="359" t="s">
        <v>464</v>
      </c>
      <c r="B16" s="359"/>
      <c r="C16" s="359"/>
      <c r="D16" s="359"/>
      <c r="E16" s="359"/>
      <c r="F16" s="359"/>
      <c r="G16" s="359"/>
      <c r="H16" s="359"/>
      <c r="I16" s="359"/>
      <c r="J16" s="359"/>
    </row>
    <row r="17" spans="1:10" ht="15">
      <c r="A17" s="362" t="s">
        <v>460</v>
      </c>
      <c r="B17" s="362"/>
      <c r="C17" s="362"/>
      <c r="D17" s="362"/>
      <c r="E17" s="362"/>
      <c r="F17" s="362"/>
      <c r="G17" s="362"/>
      <c r="H17" s="362"/>
      <c r="I17" s="362"/>
      <c r="J17" s="362"/>
    </row>
    <row r="18" spans="2:8" ht="15" customHeight="1">
      <c r="B18" s="359" t="s">
        <v>461</v>
      </c>
      <c r="C18" s="359"/>
      <c r="D18" s="359"/>
      <c r="E18" s="359"/>
      <c r="F18" s="359"/>
      <c r="G18" s="359"/>
      <c r="H18" s="359"/>
    </row>
    <row r="19" spans="2:10" ht="15" customHeight="1">
      <c r="B19" s="17"/>
      <c r="C19" s="17"/>
      <c r="D19" s="17"/>
      <c r="J19" s="125"/>
    </row>
    <row r="20" ht="13.5" thickBot="1"/>
    <row r="21" spans="3:5" ht="13.5" thickBot="1">
      <c r="C21" s="285"/>
      <c r="D21" s="198"/>
      <c r="E21" s="287"/>
    </row>
    <row r="22" ht="12.75"/>
    <row r="23" ht="12.75"/>
    <row r="24" ht="12.75"/>
    <row r="25" ht="12.75"/>
  </sheetData>
  <sheetProtection/>
  <mergeCells count="6">
    <mergeCell ref="A5:J5"/>
    <mergeCell ref="A6:J6"/>
    <mergeCell ref="A16:J16"/>
    <mergeCell ref="D3:H3"/>
    <mergeCell ref="A17:J17"/>
    <mergeCell ref="B18:H18"/>
  </mergeCells>
  <hyperlinks>
    <hyperlink ref="D2" location="INDICE!A1" display="Volver al índice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3"/>
  <headerFooter alignWithMargins="0">
    <oddHeader>&amp;C&amp;G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76DFF"/>
    <pageSetUpPr fitToPage="1"/>
  </sheetPr>
  <dimension ref="A3:U74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7.57421875" style="2" customWidth="1"/>
    <col min="2" max="2" width="6.7109375" style="2" customWidth="1"/>
    <col min="3" max="3" width="10.8515625" style="2" bestFit="1" customWidth="1"/>
    <col min="4" max="4" width="9.421875" style="2" bestFit="1" customWidth="1"/>
    <col min="5" max="5" width="8.28125" style="2" customWidth="1"/>
    <col min="6" max="6" width="7.7109375" style="2" customWidth="1"/>
    <col min="7" max="7" width="9.57421875" style="2" customWidth="1"/>
    <col min="8" max="8" width="7.421875" style="2" customWidth="1"/>
    <col min="9" max="9" width="9.28125" style="2" hidden="1" customWidth="1"/>
    <col min="10" max="10" width="9.140625" style="2" customWidth="1"/>
    <col min="11" max="11" width="9.140625" style="2" hidden="1" customWidth="1"/>
    <col min="12" max="12" width="8.421875" style="2" customWidth="1"/>
    <col min="13" max="13" width="12.7109375" style="2" hidden="1" customWidth="1"/>
    <col min="14" max="15" width="10.00390625" style="2" customWidth="1"/>
    <col min="16" max="16" width="11.57421875" style="2" bestFit="1" customWidth="1"/>
    <col min="17" max="17" width="9.140625" style="2" customWidth="1"/>
    <col min="18" max="18" width="18.7109375" style="2" customWidth="1"/>
    <col min="19" max="19" width="11.421875" style="2" customWidth="1"/>
    <col min="20" max="20" width="8.140625" style="2" customWidth="1"/>
    <col min="21" max="16384" width="11.421875" style="2" customWidth="1"/>
  </cols>
  <sheetData>
    <row r="3" spans="10:11" ht="0.75" customHeight="1">
      <c r="J3" s="52"/>
      <c r="K3" s="52"/>
    </row>
    <row r="4" spans="3:11" ht="15">
      <c r="C4" s="346" t="s">
        <v>485</v>
      </c>
      <c r="J4" s="52"/>
      <c r="K4" s="52"/>
    </row>
    <row r="6" spans="5:6" ht="18">
      <c r="E6" s="369" t="s">
        <v>235</v>
      </c>
      <c r="F6" s="369"/>
    </row>
    <row r="8" spans="1:21" ht="16.5">
      <c r="A8" s="370" t="s">
        <v>246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R8" s="183"/>
      <c r="S8" s="183"/>
      <c r="T8" s="184"/>
      <c r="U8" s="183"/>
    </row>
    <row r="9" spans="18:21" ht="15.75">
      <c r="R9" s="183"/>
      <c r="S9" s="183"/>
      <c r="T9" s="184"/>
      <c r="U9" s="183"/>
    </row>
    <row r="10" spans="18:21" ht="15.75">
      <c r="R10" s="183"/>
      <c r="S10" s="183"/>
      <c r="T10" s="184"/>
      <c r="U10" s="183"/>
    </row>
    <row r="11" spans="13:17" ht="15.75" thickBot="1">
      <c r="M11" s="2" t="e">
        <f>+C13+C14+C17</f>
        <v>#VALUE!</v>
      </c>
      <c r="Q11" s="49"/>
    </row>
    <row r="12" spans="2:17" ht="16.5">
      <c r="B12" s="371" t="s">
        <v>43</v>
      </c>
      <c r="C12" s="372"/>
      <c r="D12" s="373"/>
      <c r="E12" s="371" t="s">
        <v>44</v>
      </c>
      <c r="F12" s="372"/>
      <c r="G12" s="373"/>
      <c r="H12" s="371" t="s">
        <v>24</v>
      </c>
      <c r="I12" s="372"/>
      <c r="J12" s="372"/>
      <c r="K12" s="372"/>
      <c r="L12" s="373"/>
      <c r="M12" s="53"/>
      <c r="N12" s="374" t="s">
        <v>45</v>
      </c>
      <c r="O12" s="374" t="s">
        <v>46</v>
      </c>
      <c r="P12" s="376" t="s">
        <v>15</v>
      </c>
      <c r="Q12" s="49"/>
    </row>
    <row r="13" spans="2:21" ht="17.25" thickBot="1">
      <c r="B13" s="54" t="s">
        <v>41</v>
      </c>
      <c r="C13" s="55" t="s">
        <v>42</v>
      </c>
      <c r="D13" s="56" t="s">
        <v>47</v>
      </c>
      <c r="E13" s="54" t="s">
        <v>41</v>
      </c>
      <c r="F13" s="55" t="s">
        <v>42</v>
      </c>
      <c r="G13" s="56" t="s">
        <v>47</v>
      </c>
      <c r="H13" s="54" t="s">
        <v>41</v>
      </c>
      <c r="I13" s="57"/>
      <c r="J13" s="55" t="s">
        <v>42</v>
      </c>
      <c r="K13" s="58"/>
      <c r="L13" s="56" t="s">
        <v>47</v>
      </c>
      <c r="M13" s="81"/>
      <c r="N13" s="375"/>
      <c r="O13" s="375"/>
      <c r="P13" s="377"/>
      <c r="Q13" s="49"/>
      <c r="S13" s="22"/>
      <c r="T13" s="22"/>
      <c r="U13" s="22"/>
    </row>
    <row r="14" spans="1:21" s="22" customFormat="1" ht="16.5">
      <c r="A14" s="60" t="s">
        <v>37</v>
      </c>
      <c r="B14" s="112">
        <f>B15+B16+B17+B18+B19+B20</f>
        <v>1973</v>
      </c>
      <c r="C14" s="84">
        <f>C15+C16+C17+C18+C19+C20</f>
        <v>1588</v>
      </c>
      <c r="D14" s="99">
        <f>D15+D16+D17+D18+D19+D20</f>
        <v>3561</v>
      </c>
      <c r="E14" s="20">
        <f>E15+E16+E17+E18+E19+E20</f>
        <v>12083</v>
      </c>
      <c r="F14" s="84">
        <f>F15+F16+F17+F18+F19+F20</f>
        <v>10553</v>
      </c>
      <c r="G14" s="99">
        <f aca="true" t="shared" si="0" ref="G14:G20">SUM(E14:F14)</f>
        <v>22636</v>
      </c>
      <c r="H14" s="20">
        <f>H15+H16+H17+H18+H19+H20</f>
        <v>36541</v>
      </c>
      <c r="I14" s="21"/>
      <c r="J14" s="100">
        <f>J15+J16+J17+J18+J19+J20</f>
        <v>30922</v>
      </c>
      <c r="K14" s="21"/>
      <c r="L14" s="101">
        <f aca="true" t="shared" si="1" ref="L14:L20">SUM(H14:K14)</f>
        <v>67463</v>
      </c>
      <c r="M14" s="21"/>
      <c r="N14" s="20">
        <f>N15+N16+N17+N18+N19+N20</f>
        <v>50597</v>
      </c>
      <c r="O14" s="84">
        <f>O15+O16+O17+O18+O19+O20</f>
        <v>43707</v>
      </c>
      <c r="P14" s="99">
        <f aca="true" t="shared" si="2" ref="P14:P20">SUM(N14:O14)</f>
        <v>94304</v>
      </c>
      <c r="R14" s="2"/>
      <c r="S14" s="2"/>
      <c r="T14" s="2"/>
      <c r="U14" s="2"/>
    </row>
    <row r="15" spans="1:17" ht="16.5">
      <c r="A15" s="62" t="s">
        <v>3</v>
      </c>
      <c r="B15" s="11">
        <v>424</v>
      </c>
      <c r="C15" s="85">
        <v>369</v>
      </c>
      <c r="D15" s="103">
        <f aca="true" t="shared" si="3" ref="D15:D20">SUM(B15:C15)</f>
        <v>793</v>
      </c>
      <c r="E15" s="11">
        <v>4190</v>
      </c>
      <c r="F15" s="85">
        <v>3758</v>
      </c>
      <c r="G15" s="103">
        <f t="shared" si="0"/>
        <v>7948</v>
      </c>
      <c r="H15" s="64">
        <v>13468</v>
      </c>
      <c r="I15" s="21"/>
      <c r="J15" s="107">
        <v>13868</v>
      </c>
      <c r="K15" s="21"/>
      <c r="L15" s="102">
        <f t="shared" si="1"/>
        <v>27336</v>
      </c>
      <c r="M15" s="21"/>
      <c r="N15" s="11">
        <f aca="true" t="shared" si="4" ref="N15:N20">B15+E15+H15</f>
        <v>18082</v>
      </c>
      <c r="O15" s="85">
        <f>C15+F15+J15</f>
        <v>17995</v>
      </c>
      <c r="P15" s="103">
        <f t="shared" si="2"/>
        <v>36077</v>
      </c>
      <c r="Q15" s="22"/>
    </row>
    <row r="16" spans="1:17" ht="16.5">
      <c r="A16" s="62" t="s">
        <v>4</v>
      </c>
      <c r="B16" s="11">
        <v>413</v>
      </c>
      <c r="C16" s="85">
        <v>371</v>
      </c>
      <c r="D16" s="103">
        <f t="shared" si="3"/>
        <v>784</v>
      </c>
      <c r="E16" s="11">
        <v>3006</v>
      </c>
      <c r="F16" s="85">
        <v>2832</v>
      </c>
      <c r="G16" s="103">
        <f t="shared" si="0"/>
        <v>5838</v>
      </c>
      <c r="H16" s="11">
        <v>13752</v>
      </c>
      <c r="I16" s="21"/>
      <c r="J16" s="107">
        <v>9560</v>
      </c>
      <c r="K16" s="21"/>
      <c r="L16" s="102">
        <f t="shared" si="1"/>
        <v>23312</v>
      </c>
      <c r="M16" s="21"/>
      <c r="N16" s="11">
        <f t="shared" si="4"/>
        <v>17171</v>
      </c>
      <c r="O16" s="85">
        <f>C16+F16+J16</f>
        <v>12763</v>
      </c>
      <c r="P16" s="103">
        <f t="shared" si="2"/>
        <v>29934</v>
      </c>
      <c r="Q16" s="22"/>
    </row>
    <row r="17" spans="1:17" ht="16.5">
      <c r="A17" s="62" t="s">
        <v>5</v>
      </c>
      <c r="B17" s="11">
        <v>799</v>
      </c>
      <c r="C17" s="85">
        <v>606</v>
      </c>
      <c r="D17" s="103">
        <f t="shared" si="3"/>
        <v>1405</v>
      </c>
      <c r="E17" s="11">
        <v>3787</v>
      </c>
      <c r="F17" s="85">
        <v>3058</v>
      </c>
      <c r="G17" s="103">
        <f t="shared" si="0"/>
        <v>6845</v>
      </c>
      <c r="H17" s="11">
        <v>7145</v>
      </c>
      <c r="I17" s="21"/>
      <c r="J17" s="107">
        <v>6213</v>
      </c>
      <c r="K17" s="21"/>
      <c r="L17" s="102">
        <f t="shared" si="1"/>
        <v>13358</v>
      </c>
      <c r="M17" s="21"/>
      <c r="N17" s="11">
        <f t="shared" si="4"/>
        <v>11731</v>
      </c>
      <c r="O17" s="85">
        <f>C17+F17+J17</f>
        <v>9877</v>
      </c>
      <c r="P17" s="103">
        <f t="shared" si="2"/>
        <v>21608</v>
      </c>
      <c r="Q17" s="22"/>
    </row>
    <row r="18" spans="1:17" ht="16.5">
      <c r="A18" s="62" t="s">
        <v>6</v>
      </c>
      <c r="B18" s="11">
        <v>59</v>
      </c>
      <c r="C18" s="85">
        <v>38</v>
      </c>
      <c r="D18" s="103">
        <f t="shared" si="3"/>
        <v>97</v>
      </c>
      <c r="E18" s="11">
        <v>175</v>
      </c>
      <c r="F18" s="85">
        <v>108</v>
      </c>
      <c r="G18" s="103">
        <f t="shared" si="0"/>
        <v>283</v>
      </c>
      <c r="H18" s="11">
        <v>469</v>
      </c>
      <c r="I18" s="21"/>
      <c r="J18" s="107">
        <v>218</v>
      </c>
      <c r="K18" s="21"/>
      <c r="L18" s="102">
        <f t="shared" si="1"/>
        <v>687</v>
      </c>
      <c r="M18" s="21"/>
      <c r="N18" s="11">
        <f t="shared" si="4"/>
        <v>703</v>
      </c>
      <c r="O18" s="85">
        <f>C18+F18+J18</f>
        <v>364</v>
      </c>
      <c r="P18" s="103">
        <f t="shared" si="2"/>
        <v>1067</v>
      </c>
      <c r="Q18" s="22"/>
    </row>
    <row r="19" spans="1:17" ht="16.5">
      <c r="A19" s="62" t="s">
        <v>7</v>
      </c>
      <c r="B19" s="11">
        <v>89</v>
      </c>
      <c r="C19" s="103">
        <v>98</v>
      </c>
      <c r="D19" s="103">
        <f t="shared" si="3"/>
        <v>187</v>
      </c>
      <c r="E19" s="103">
        <v>327</v>
      </c>
      <c r="F19" s="103">
        <v>308</v>
      </c>
      <c r="G19" s="103">
        <f t="shared" si="0"/>
        <v>635</v>
      </c>
      <c r="H19" s="107">
        <v>760</v>
      </c>
      <c r="I19" s="21"/>
      <c r="J19" s="2">
        <v>218</v>
      </c>
      <c r="K19" s="21"/>
      <c r="L19" s="102">
        <f t="shared" si="1"/>
        <v>978</v>
      </c>
      <c r="M19" s="21"/>
      <c r="N19" s="11">
        <f t="shared" si="4"/>
        <v>1176</v>
      </c>
      <c r="O19" s="85">
        <f>C19+F19+H19</f>
        <v>1166</v>
      </c>
      <c r="P19" s="103">
        <f t="shared" si="2"/>
        <v>2342</v>
      </c>
      <c r="Q19" s="22"/>
    </row>
    <row r="20" spans="1:17" ht="16.5">
      <c r="A20" s="62" t="s">
        <v>8</v>
      </c>
      <c r="B20" s="11">
        <v>189</v>
      </c>
      <c r="C20" s="103">
        <v>106</v>
      </c>
      <c r="D20" s="103">
        <f t="shared" si="3"/>
        <v>295</v>
      </c>
      <c r="E20" s="103">
        <v>598</v>
      </c>
      <c r="F20" s="103">
        <v>489</v>
      </c>
      <c r="G20" s="103">
        <f t="shared" si="0"/>
        <v>1087</v>
      </c>
      <c r="H20" s="11">
        <v>947</v>
      </c>
      <c r="I20" s="21"/>
      <c r="J20" s="107">
        <v>845</v>
      </c>
      <c r="K20" s="21"/>
      <c r="L20" s="102">
        <f t="shared" si="1"/>
        <v>1792</v>
      </c>
      <c r="M20" s="21"/>
      <c r="N20" s="11">
        <f t="shared" si="4"/>
        <v>1734</v>
      </c>
      <c r="O20" s="85">
        <f>C20+F20+H20</f>
        <v>1542</v>
      </c>
      <c r="P20" s="103">
        <f t="shared" si="2"/>
        <v>3276</v>
      </c>
      <c r="Q20" s="22"/>
    </row>
    <row r="21" spans="1:21" s="22" customFormat="1" ht="16.5">
      <c r="A21" s="61" t="s">
        <v>38</v>
      </c>
      <c r="B21" s="20">
        <f aca="true" t="shared" si="5" ref="B21:H21">B22+B23</f>
        <v>3926</v>
      </c>
      <c r="C21" s="87">
        <f t="shared" si="5"/>
        <v>2509</v>
      </c>
      <c r="D21" s="99">
        <f t="shared" si="5"/>
        <v>6435</v>
      </c>
      <c r="E21" s="20">
        <f t="shared" si="5"/>
        <v>12128</v>
      </c>
      <c r="F21" s="87">
        <f t="shared" si="5"/>
        <v>8456</v>
      </c>
      <c r="G21" s="99">
        <f t="shared" si="5"/>
        <v>20584</v>
      </c>
      <c r="H21" s="20">
        <f t="shared" si="5"/>
        <v>11655</v>
      </c>
      <c r="I21" s="21"/>
      <c r="J21" s="108">
        <f>J22+J23</f>
        <v>12300</v>
      </c>
      <c r="K21" s="21"/>
      <c r="L21" s="104">
        <f>L22+L23</f>
        <v>23955</v>
      </c>
      <c r="M21" s="21"/>
      <c r="N21" s="20">
        <f>N22+N23</f>
        <v>27709</v>
      </c>
      <c r="O21" s="87">
        <f>O22+O23</f>
        <v>23265</v>
      </c>
      <c r="P21" s="99">
        <f>P22+P23</f>
        <v>50974</v>
      </c>
      <c r="R21" s="2"/>
      <c r="S21" s="2"/>
      <c r="T21" s="2"/>
      <c r="U21" s="2"/>
    </row>
    <row r="22" spans="1:17" ht="16.5">
      <c r="A22" s="62" t="s">
        <v>10</v>
      </c>
      <c r="B22" s="11">
        <v>3136</v>
      </c>
      <c r="C22" s="85">
        <v>2086</v>
      </c>
      <c r="D22" s="103">
        <f>SUM(B22:C22)</f>
        <v>5222</v>
      </c>
      <c r="E22" s="11">
        <v>5990</v>
      </c>
      <c r="F22" s="85">
        <v>4305</v>
      </c>
      <c r="G22" s="103">
        <f>SUM(E22:F22)</f>
        <v>10295</v>
      </c>
      <c r="H22" s="11">
        <v>3270</v>
      </c>
      <c r="I22" s="11"/>
      <c r="J22" s="107">
        <v>2678</v>
      </c>
      <c r="K22" s="21"/>
      <c r="L22" s="102">
        <f>SUM(H22:K22)</f>
        <v>5948</v>
      </c>
      <c r="M22" s="21"/>
      <c r="N22" s="11">
        <f>B22+E22+H22</f>
        <v>12396</v>
      </c>
      <c r="O22" s="85">
        <f>C22+F22+J22</f>
        <v>9069</v>
      </c>
      <c r="P22" s="103">
        <f>SUM(N22:O22)</f>
        <v>21465</v>
      </c>
      <c r="Q22" s="22"/>
    </row>
    <row r="23" spans="1:17" ht="16.5">
      <c r="A23" s="62" t="s">
        <v>11</v>
      </c>
      <c r="B23" s="11">
        <v>790</v>
      </c>
      <c r="C23" s="85">
        <v>423</v>
      </c>
      <c r="D23" s="2">
        <f>B23+C23</f>
        <v>1213</v>
      </c>
      <c r="E23" s="103">
        <v>6138</v>
      </c>
      <c r="F23" s="85">
        <v>4151</v>
      </c>
      <c r="G23" s="103">
        <f>E23+F23</f>
        <v>10289</v>
      </c>
      <c r="H23" s="11">
        <v>8385</v>
      </c>
      <c r="I23" s="11"/>
      <c r="J23" s="107">
        <v>9622</v>
      </c>
      <c r="K23" s="21"/>
      <c r="L23" s="102">
        <f>H23+J23</f>
        <v>18007</v>
      </c>
      <c r="M23" s="21"/>
      <c r="N23" s="11">
        <f>B23+E23+H23</f>
        <v>15313</v>
      </c>
      <c r="O23" s="85">
        <f>C23+F23+J23</f>
        <v>14196</v>
      </c>
      <c r="P23" s="103">
        <f>N23+O23</f>
        <v>29509</v>
      </c>
      <c r="Q23" s="22"/>
    </row>
    <row r="24" spans="1:21" s="22" customFormat="1" ht="16.5">
      <c r="A24" s="61" t="s">
        <v>39</v>
      </c>
      <c r="B24" s="20">
        <f aca="true" t="shared" si="6" ref="B24:H24">B25+B26</f>
        <v>682</v>
      </c>
      <c r="C24" s="87">
        <f t="shared" si="6"/>
        <v>545</v>
      </c>
      <c r="D24" s="99">
        <f t="shared" si="6"/>
        <v>1227</v>
      </c>
      <c r="E24" s="20">
        <f t="shared" si="6"/>
        <v>3522</v>
      </c>
      <c r="F24" s="87">
        <f t="shared" si="6"/>
        <v>3149</v>
      </c>
      <c r="G24" s="99">
        <f t="shared" si="6"/>
        <v>6671</v>
      </c>
      <c r="H24" s="20">
        <f t="shared" si="6"/>
        <v>7927</v>
      </c>
      <c r="I24" s="21"/>
      <c r="J24" s="108">
        <f>J25+J26</f>
        <v>8224</v>
      </c>
      <c r="K24" s="21"/>
      <c r="L24" s="104">
        <f>L25+L26</f>
        <v>16151</v>
      </c>
      <c r="M24" s="21"/>
      <c r="N24" s="20">
        <f>N25+N26</f>
        <v>12131</v>
      </c>
      <c r="O24" s="87">
        <f>O25+O26</f>
        <v>11918</v>
      </c>
      <c r="P24" s="99">
        <f>P25+P26</f>
        <v>24049</v>
      </c>
      <c r="R24" s="2"/>
      <c r="S24" s="2"/>
      <c r="T24" s="2"/>
      <c r="U24" s="2"/>
    </row>
    <row r="25" spans="1:17" ht="16.5">
      <c r="A25" s="62" t="s">
        <v>13</v>
      </c>
      <c r="B25" s="11">
        <v>347</v>
      </c>
      <c r="C25" s="85">
        <v>273</v>
      </c>
      <c r="D25" s="103">
        <f>B25+C25</f>
        <v>620</v>
      </c>
      <c r="E25" s="11">
        <v>1585</v>
      </c>
      <c r="F25" s="85">
        <v>1535</v>
      </c>
      <c r="G25" s="103">
        <f>E25+F25</f>
        <v>3120</v>
      </c>
      <c r="H25" s="11">
        <v>3659</v>
      </c>
      <c r="I25" s="21"/>
      <c r="J25" s="107">
        <v>4013</v>
      </c>
      <c r="K25" s="21"/>
      <c r="L25" s="102">
        <f>H25+J25</f>
        <v>7672</v>
      </c>
      <c r="M25" s="21"/>
      <c r="N25" s="11">
        <f>B25+E25+H25</f>
        <v>5591</v>
      </c>
      <c r="O25" s="85">
        <f>C25+F25+J25</f>
        <v>5821</v>
      </c>
      <c r="P25" s="103">
        <f>N25+O25</f>
        <v>11412</v>
      </c>
      <c r="Q25" s="22"/>
    </row>
    <row r="26" spans="1:17" ht="16.5">
      <c r="A26" s="62" t="s">
        <v>14</v>
      </c>
      <c r="B26" s="11">
        <v>335</v>
      </c>
      <c r="C26" s="85">
        <v>272</v>
      </c>
      <c r="D26" s="103">
        <f>SUM(B26:C26)</f>
        <v>607</v>
      </c>
      <c r="E26" s="11">
        <v>1937</v>
      </c>
      <c r="F26" s="86">
        <v>1614</v>
      </c>
      <c r="G26" s="103">
        <f>SUM(E26:F26)</f>
        <v>3551</v>
      </c>
      <c r="H26" s="11">
        <v>4268</v>
      </c>
      <c r="I26" s="21"/>
      <c r="J26" s="109">
        <v>4211</v>
      </c>
      <c r="K26" s="21"/>
      <c r="L26" s="105">
        <f>SUM(H26:K26)</f>
        <v>8479</v>
      </c>
      <c r="M26" s="21"/>
      <c r="N26" s="11">
        <f>B26+E26+H26</f>
        <v>6540</v>
      </c>
      <c r="O26" s="86">
        <f>C26+F26+J26</f>
        <v>6097</v>
      </c>
      <c r="P26" s="103">
        <f>SUM(N26:O26)</f>
        <v>12637</v>
      </c>
      <c r="Q26" s="22"/>
    </row>
    <row r="27" spans="1:17" ht="17.25" thickBot="1">
      <c r="A27" s="63" t="s">
        <v>15</v>
      </c>
      <c r="B27" s="113">
        <f>B14+B21+B24</f>
        <v>6581</v>
      </c>
      <c r="C27" s="106">
        <f>C14+C21+C24</f>
        <v>4642</v>
      </c>
      <c r="D27" s="110">
        <f>SUM(B27:C27)</f>
        <v>11223</v>
      </c>
      <c r="E27" s="106">
        <f>E14+E21+E24</f>
        <v>27733</v>
      </c>
      <c r="F27" s="106">
        <f>F14+F21+F24</f>
        <v>22158</v>
      </c>
      <c r="G27" s="106">
        <f>SUM(E27:F27)</f>
        <v>49891</v>
      </c>
      <c r="H27" s="106">
        <f>H14+H21+H24</f>
        <v>56123</v>
      </c>
      <c r="I27" s="21"/>
      <c r="J27" s="106">
        <f>J14+J21+J24</f>
        <v>51446</v>
      </c>
      <c r="K27" s="21"/>
      <c r="L27" s="106">
        <f>SUM(H27:K27)</f>
        <v>107569</v>
      </c>
      <c r="M27" s="106"/>
      <c r="N27" s="106">
        <f>N14+N21+N24</f>
        <v>90437</v>
      </c>
      <c r="O27" s="106">
        <f>O14+O21+O24</f>
        <v>78890</v>
      </c>
      <c r="P27" s="111">
        <f>SUM(N27:O27)</f>
        <v>169327</v>
      </c>
      <c r="Q27" s="64"/>
    </row>
    <row r="29" spans="1:16" ht="15" customHeight="1">
      <c r="A29" s="359" t="s">
        <v>458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</row>
    <row r="30" spans="1:16" ht="15" customHeight="1">
      <c r="A30" s="359" t="s">
        <v>460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</row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>
      <c r="P74" s="1"/>
    </row>
    <row r="76" ht="15"/>
    <row r="77" ht="15"/>
    <row r="78" ht="15"/>
    <row r="79" ht="15"/>
    <row r="96" ht="2.25" customHeight="1"/>
  </sheetData>
  <sheetProtection/>
  <mergeCells count="10">
    <mergeCell ref="A30:P30"/>
    <mergeCell ref="E6:F6"/>
    <mergeCell ref="A8:P8"/>
    <mergeCell ref="B12:D12"/>
    <mergeCell ref="E12:G12"/>
    <mergeCell ref="H12:L12"/>
    <mergeCell ref="N12:N13"/>
    <mergeCell ref="O12:O13"/>
    <mergeCell ref="P12:P13"/>
    <mergeCell ref="A29:P29"/>
  </mergeCells>
  <hyperlinks>
    <hyperlink ref="C4" location="INDICE!A1" display="Volver al índice"/>
  </hyperlinks>
  <printOptions/>
  <pageMargins left="1.3385826771653544" right="0.7480314960629921" top="0.984251968503937" bottom="0.984251968503937" header="0" footer="0"/>
  <pageSetup fitToHeight="1" fitToWidth="1" horizontalDpi="600" verticalDpi="600" orientation="landscape" paperSize="9" scale="83" r:id="rId3"/>
  <headerFooter alignWithMargins="0">
    <oddHeader>&amp;C
&amp;G</oddHeader>
  </headerFooter>
  <colBreaks count="1" manualBreakCount="1">
    <brk id="16" max="65535" man="1"/>
  </col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76DFF"/>
  </sheetPr>
  <dimension ref="A2:M40"/>
  <sheetViews>
    <sheetView workbookViewId="0" topLeftCell="A1">
      <selection activeCell="B2" sqref="B2"/>
    </sheetView>
  </sheetViews>
  <sheetFormatPr defaultColWidth="11.421875" defaultRowHeight="12.75"/>
  <cols>
    <col min="1" max="1" width="21.8515625" style="0" customWidth="1"/>
    <col min="2" max="2" width="32.140625" style="0" customWidth="1"/>
    <col min="3" max="3" width="12.8515625" style="0" customWidth="1"/>
    <col min="4" max="4" width="18.7109375" style="0" customWidth="1"/>
    <col min="5" max="5" width="21.7109375" style="0" customWidth="1"/>
    <col min="6" max="6" width="27.140625" style="0" customWidth="1"/>
    <col min="9" max="9" width="32.421875" style="0" customWidth="1"/>
  </cols>
  <sheetData>
    <row r="2" ht="12.75">
      <c r="B2" s="346" t="s">
        <v>485</v>
      </c>
    </row>
    <row r="3" spans="1:7" ht="12.75">
      <c r="A3" s="128"/>
      <c r="B3" s="128"/>
      <c r="C3" s="128"/>
      <c r="D3" s="128"/>
      <c r="E3" s="128"/>
      <c r="F3" s="128"/>
      <c r="G3" s="128"/>
    </row>
    <row r="4" spans="1:10" ht="16.5">
      <c r="A4" s="379" t="s">
        <v>236</v>
      </c>
      <c r="B4" s="379"/>
      <c r="C4" s="379"/>
      <c r="D4" s="172"/>
      <c r="F4" s="129"/>
      <c r="G4" s="129"/>
      <c r="I4" s="141"/>
      <c r="J4" s="141"/>
    </row>
    <row r="5" spans="1:10" ht="16.5">
      <c r="A5" s="129"/>
      <c r="B5" s="129"/>
      <c r="C5" s="129"/>
      <c r="D5" s="129"/>
      <c r="E5" s="129"/>
      <c r="F5" s="129"/>
      <c r="G5" s="129"/>
      <c r="I5" s="142"/>
      <c r="J5" s="143"/>
    </row>
    <row r="6" spans="1:10" ht="41.25" customHeight="1">
      <c r="A6" s="379" t="s">
        <v>27</v>
      </c>
      <c r="B6" s="379"/>
      <c r="C6" s="379"/>
      <c r="D6" s="172"/>
      <c r="E6" s="172"/>
      <c r="F6" s="172"/>
      <c r="G6" s="172"/>
      <c r="I6" s="142"/>
      <c r="J6" s="143"/>
    </row>
    <row r="7" spans="1:7" ht="15">
      <c r="A7" s="378" t="s">
        <v>28</v>
      </c>
      <c r="B7" s="378"/>
      <c r="C7" s="378"/>
      <c r="D7" s="173"/>
      <c r="E7" s="173"/>
      <c r="F7" s="127"/>
      <c r="G7" s="127"/>
    </row>
    <row r="8" spans="1:7" ht="15">
      <c r="A8" s="127"/>
      <c r="B8" s="127"/>
      <c r="C8" s="130"/>
      <c r="D8" s="130"/>
      <c r="E8" s="130"/>
      <c r="F8" s="127"/>
      <c r="G8" s="127"/>
    </row>
    <row r="9" spans="1:7" ht="15.75" thickBot="1">
      <c r="A9" s="127"/>
      <c r="B9" s="127"/>
      <c r="C9" s="127"/>
      <c r="D9" s="128"/>
      <c r="E9" s="128"/>
      <c r="F9" s="127"/>
      <c r="G9" s="127"/>
    </row>
    <row r="10" spans="1:7" ht="16.5">
      <c r="A10" s="131" t="s">
        <v>29</v>
      </c>
      <c r="B10" s="176" t="s">
        <v>30</v>
      </c>
      <c r="C10" s="174" t="s">
        <v>31</v>
      </c>
      <c r="D10" s="128"/>
      <c r="E10" s="128"/>
      <c r="F10" s="127"/>
      <c r="G10" s="127"/>
    </row>
    <row r="11" spans="1:13" ht="16.5">
      <c r="A11" s="132" t="s">
        <v>32</v>
      </c>
      <c r="B11" s="177">
        <v>22426</v>
      </c>
      <c r="C11" s="133">
        <f>B11*100/B16</f>
        <v>7.284006755878914</v>
      </c>
      <c r="F11" s="128"/>
      <c r="G11" s="127"/>
      <c r="M11" s="277">
        <f>+C13+C14+C17</f>
        <v>23.288618942445108</v>
      </c>
    </row>
    <row r="12" spans="1:7" ht="16.5">
      <c r="A12" s="134" t="s">
        <v>33</v>
      </c>
      <c r="B12" s="177">
        <v>36737</v>
      </c>
      <c r="C12" s="133">
        <f>B12*100/B16</f>
        <v>11.93224632973886</v>
      </c>
      <c r="F12" s="127"/>
      <c r="G12" s="127"/>
    </row>
    <row r="13" spans="1:7" ht="16.5">
      <c r="A13" s="134" t="s">
        <v>34</v>
      </c>
      <c r="B13" s="177">
        <v>35887</v>
      </c>
      <c r="C13" s="133">
        <f>B13*100/B16</f>
        <v>11.656164739508899</v>
      </c>
      <c r="G13" s="127"/>
    </row>
    <row r="14" spans="1:7" ht="16.5">
      <c r="A14" s="134" t="s">
        <v>35</v>
      </c>
      <c r="B14" s="177">
        <v>35814</v>
      </c>
      <c r="C14" s="133">
        <f>B14*100/B16</f>
        <v>11.63245420293621</v>
      </c>
      <c r="F14" s="128"/>
      <c r="G14" s="127"/>
    </row>
    <row r="15" spans="1:7" ht="16.5">
      <c r="A15" s="134" t="s">
        <v>36</v>
      </c>
      <c r="B15" s="177">
        <v>177016</v>
      </c>
      <c r="C15" s="133">
        <f>B15*100/B16</f>
        <v>57.495127971937116</v>
      </c>
      <c r="F15" s="128"/>
      <c r="G15" s="127"/>
    </row>
    <row r="16" spans="1:7" ht="17.25" thickBot="1">
      <c r="A16" s="135" t="s">
        <v>15</v>
      </c>
      <c r="B16" s="115">
        <f>SUM(B11:B15)</f>
        <v>307880</v>
      </c>
      <c r="C16" s="175">
        <f>SUM(C11:C15)</f>
        <v>100</v>
      </c>
      <c r="F16" s="128"/>
      <c r="G16" s="127"/>
    </row>
    <row r="17" spans="1:7" ht="15">
      <c r="A17" s="127"/>
      <c r="B17" s="127"/>
      <c r="C17" s="127"/>
      <c r="F17" s="128"/>
      <c r="G17" s="127"/>
    </row>
    <row r="18" spans="1:7" ht="37.5" customHeight="1">
      <c r="A18" s="378" t="s">
        <v>462</v>
      </c>
      <c r="B18" s="378"/>
      <c r="C18" s="378"/>
      <c r="G18" s="130"/>
    </row>
    <row r="19" spans="1:7" ht="32.25" customHeight="1">
      <c r="A19" s="378" t="s">
        <v>460</v>
      </c>
      <c r="B19" s="378"/>
      <c r="C19" s="378"/>
      <c r="G19" s="130"/>
    </row>
    <row r="20" spans="1:7" ht="32.25" customHeight="1">
      <c r="A20" s="359" t="s">
        <v>461</v>
      </c>
      <c r="B20" s="359"/>
      <c r="C20" s="359"/>
      <c r="D20" s="19"/>
      <c r="E20" s="19"/>
      <c r="F20" s="19"/>
      <c r="G20" s="19"/>
    </row>
    <row r="21" spans="1:7" ht="12.75">
      <c r="A21" s="128"/>
      <c r="B21" s="128"/>
      <c r="C21" s="128"/>
      <c r="D21" s="128"/>
      <c r="E21" s="128"/>
      <c r="G21" s="128"/>
    </row>
    <row r="22" spans="1:7" ht="12.75">
      <c r="A22" s="128"/>
      <c r="B22" s="128"/>
      <c r="C22" s="128"/>
      <c r="D22" s="128"/>
      <c r="E22" s="128"/>
      <c r="G22" s="128"/>
    </row>
    <row r="23" spans="1:7" ht="12.75">
      <c r="A23" s="128"/>
      <c r="B23" s="128"/>
      <c r="C23" s="128"/>
      <c r="D23" s="128"/>
      <c r="E23" s="128"/>
      <c r="G23" s="128"/>
    </row>
    <row r="24" spans="1:7" ht="12.75">
      <c r="A24" s="128"/>
      <c r="B24" s="128"/>
      <c r="C24" s="128"/>
      <c r="D24" s="128"/>
      <c r="E24" s="128"/>
      <c r="G24" s="128"/>
    </row>
    <row r="25" spans="1:7" ht="12.75">
      <c r="A25" s="128"/>
      <c r="B25" s="128"/>
      <c r="C25" s="128"/>
      <c r="G25" s="128"/>
    </row>
    <row r="26" ht="12.75">
      <c r="G26" s="128"/>
    </row>
    <row r="27" ht="12.75">
      <c r="G27" s="128"/>
    </row>
    <row r="28" ht="12.75">
      <c r="G28" s="128"/>
    </row>
    <row r="38" ht="12.75">
      <c r="A38" s="128"/>
    </row>
    <row r="39" ht="12.75">
      <c r="A39" s="128"/>
    </row>
    <row r="40" ht="12.75">
      <c r="A40" s="128"/>
    </row>
  </sheetData>
  <sheetProtection/>
  <mergeCells count="6">
    <mergeCell ref="A20:C20"/>
    <mergeCell ref="A7:C7"/>
    <mergeCell ref="A18:C18"/>
    <mergeCell ref="A19:C19"/>
    <mergeCell ref="A4:C4"/>
    <mergeCell ref="A6:C6"/>
  </mergeCells>
  <hyperlinks>
    <hyperlink ref="B2" location="INDICE!A1" display="Volver al índice"/>
  </hyperlinks>
  <printOptions horizontalCentered="1"/>
  <pageMargins left="0.7480314960629921" right="0.7480314960629921" top="0.984251968503937" bottom="0.984251968503937" header="0" footer="0"/>
  <pageSetup horizontalDpi="600" verticalDpi="600" orientation="landscape" paperSize="9" scale="92" r:id="rId3"/>
  <headerFooter alignWithMargins="0">
    <oddHeader>&amp;C
&amp;G</oddHeader>
  </headerFooter>
  <colBreaks count="1" manualBreakCount="1">
    <brk id="3" max="25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76DFF"/>
  </sheetPr>
  <dimension ref="A3:M3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8.421875" style="234" customWidth="1"/>
    <col min="2" max="4" width="14.00390625" style="234" customWidth="1"/>
    <col min="5" max="5" width="11.00390625" style="234" customWidth="1"/>
    <col min="6" max="6" width="17.140625" style="234" customWidth="1"/>
    <col min="7" max="7" width="14.421875" style="234" customWidth="1"/>
    <col min="8" max="16384" width="11.421875" style="234" customWidth="1"/>
  </cols>
  <sheetData>
    <row r="3" ht="12.75">
      <c r="B3" s="346" t="s">
        <v>485</v>
      </c>
    </row>
    <row r="5" spans="3:4" ht="18">
      <c r="C5" s="381" t="s">
        <v>237</v>
      </c>
      <c r="D5" s="381"/>
    </row>
    <row r="7" spans="1:7" ht="18">
      <c r="A7" s="382" t="s">
        <v>253</v>
      </c>
      <c r="B7" s="382"/>
      <c r="C7" s="382"/>
      <c r="D7" s="382"/>
      <c r="E7" s="382"/>
      <c r="F7" s="382"/>
      <c r="G7" s="383"/>
    </row>
    <row r="8" spans="1:7" ht="15">
      <c r="A8" s="237"/>
      <c r="B8" s="380" t="s">
        <v>0</v>
      </c>
      <c r="C8" s="384"/>
      <c r="D8" s="380"/>
      <c r="E8" s="380"/>
      <c r="F8" s="237"/>
      <c r="G8" s="237"/>
    </row>
    <row r="9" spans="1:7" ht="15">
      <c r="A9" s="237"/>
      <c r="B9" s="237"/>
      <c r="C9" s="237"/>
      <c r="D9" s="237"/>
      <c r="E9" s="237"/>
      <c r="F9" s="237"/>
      <c r="G9" s="237"/>
    </row>
    <row r="10" spans="1:7" ht="15">
      <c r="A10" s="237"/>
      <c r="B10" s="237"/>
      <c r="C10" s="237"/>
      <c r="D10" s="237"/>
      <c r="E10" s="237"/>
      <c r="F10" s="237"/>
      <c r="G10" s="237"/>
    </row>
    <row r="11" spans="1:13" ht="15.75" thickBot="1">
      <c r="A11" s="237"/>
      <c r="B11" s="237"/>
      <c r="C11" s="237"/>
      <c r="D11" s="237"/>
      <c r="E11" s="237"/>
      <c r="F11" s="237"/>
      <c r="G11" s="237"/>
      <c r="M11" s="234">
        <f>+C13+C14+C17</f>
        <v>86.56477679485803</v>
      </c>
    </row>
    <row r="12" spans="1:7" ht="18.75" thickBot="1">
      <c r="A12" s="249"/>
      <c r="B12" s="248" t="s">
        <v>17</v>
      </c>
      <c r="C12" s="247" t="s">
        <v>1</v>
      </c>
      <c r="D12" s="248" t="s">
        <v>18</v>
      </c>
      <c r="E12" s="247" t="s">
        <v>1</v>
      </c>
      <c r="F12" s="248" t="s">
        <v>15</v>
      </c>
      <c r="G12" s="247" t="s">
        <v>1</v>
      </c>
    </row>
    <row r="13" spans="1:7" ht="18">
      <c r="A13" s="246" t="s">
        <v>49</v>
      </c>
      <c r="B13" s="244">
        <v>62461</v>
      </c>
      <c r="C13" s="243">
        <f>B13*100/B16</f>
        <v>60.92032498122482</v>
      </c>
      <c r="D13" s="182">
        <v>52564</v>
      </c>
      <c r="E13" s="243">
        <f>D13*100/D16</f>
        <v>61.466141235076066</v>
      </c>
      <c r="F13" s="242">
        <f>B13+D13</f>
        <v>115025</v>
      </c>
      <c r="G13" s="241">
        <f>F13*100/F16</f>
        <v>61.16854386692618</v>
      </c>
    </row>
    <row r="14" spans="1:7" ht="18">
      <c r="A14" s="245" t="s">
        <v>50</v>
      </c>
      <c r="B14" s="244">
        <v>26293</v>
      </c>
      <c r="C14" s="243">
        <f>B14*100/B16</f>
        <v>25.644451813633214</v>
      </c>
      <c r="D14" s="182">
        <v>21847</v>
      </c>
      <c r="E14" s="243">
        <f>D14*100/D16</f>
        <v>25.546967269665682</v>
      </c>
      <c r="F14" s="242">
        <f>B14+D14</f>
        <v>48140</v>
      </c>
      <c r="G14" s="241">
        <f>F14*100/F16</f>
        <v>25.600119119789838</v>
      </c>
    </row>
    <row r="15" spans="1:7" ht="18">
      <c r="A15" s="245" t="s">
        <v>51</v>
      </c>
      <c r="B15" s="244">
        <v>13775</v>
      </c>
      <c r="C15" s="243">
        <f>B15*100/B16</f>
        <v>13.43522320514196</v>
      </c>
      <c r="D15" s="182">
        <v>11106</v>
      </c>
      <c r="E15" s="243">
        <f>D15*100/D16</f>
        <v>12.986891495258252</v>
      </c>
      <c r="F15" s="242">
        <f>B15+D15</f>
        <v>24881</v>
      </c>
      <c r="G15" s="241">
        <f>F15*100/F16</f>
        <v>13.231337013283984</v>
      </c>
    </row>
    <row r="16" spans="1:7" ht="18.75" thickBot="1">
      <c r="A16" s="240" t="s">
        <v>15</v>
      </c>
      <c r="B16" s="239">
        <f>SUM(B13:B15)</f>
        <v>102529</v>
      </c>
      <c r="C16" s="238">
        <f>SUM(C13:C15)</f>
        <v>100</v>
      </c>
      <c r="D16" s="239">
        <f>SUM(D13:D15)</f>
        <v>85517</v>
      </c>
      <c r="E16" s="238">
        <f>SUM(E13:E15)</f>
        <v>100</v>
      </c>
      <c r="F16" s="239">
        <f>B16+D16</f>
        <v>188046</v>
      </c>
      <c r="G16" s="238">
        <f>SUM(G13:G15)</f>
        <v>100</v>
      </c>
    </row>
    <row r="17" spans="1:7" ht="15">
      <c r="A17" s="237"/>
      <c r="B17" s="237"/>
      <c r="C17" s="237"/>
      <c r="D17" s="237"/>
      <c r="E17" s="237"/>
      <c r="F17" s="237"/>
      <c r="G17" s="237"/>
    </row>
    <row r="18" spans="1:7" ht="15">
      <c r="A18" s="380" t="s">
        <v>463</v>
      </c>
      <c r="B18" s="380"/>
      <c r="C18" s="380"/>
      <c r="D18" s="380"/>
      <c r="E18" s="380"/>
      <c r="F18" s="380"/>
      <c r="G18" s="380"/>
    </row>
    <row r="19" spans="1:7" ht="15">
      <c r="A19" s="380" t="s">
        <v>460</v>
      </c>
      <c r="B19" s="380"/>
      <c r="C19" s="380"/>
      <c r="D19" s="380"/>
      <c r="E19" s="380"/>
      <c r="F19" s="380"/>
      <c r="G19" s="380"/>
    </row>
    <row r="21" ht="12.75">
      <c r="G21" s="236"/>
    </row>
    <row r="22" ht="12.75"/>
    <row r="23" ht="12.75"/>
    <row r="24" ht="12.75"/>
    <row r="25" ht="12.75"/>
    <row r="26" ht="12.75"/>
    <row r="27" ht="12.75"/>
    <row r="30" ht="12.75">
      <c r="H30" s="235"/>
    </row>
  </sheetData>
  <sheetProtection/>
  <mergeCells count="5">
    <mergeCell ref="A19:G19"/>
    <mergeCell ref="C5:D5"/>
    <mergeCell ref="A7:G7"/>
    <mergeCell ref="B8:E8"/>
    <mergeCell ref="A18:G18"/>
  </mergeCells>
  <hyperlinks>
    <hyperlink ref="B3" location="INDICE!A1" display="Volver al índice"/>
  </hyperlinks>
  <printOptions horizontalCentered="1" verticalCentered="1"/>
  <pageMargins left="1.141732283464567" right="0.7480314960629921" top="0.984251968503937" bottom="0.984251968503937" header="0" footer="0"/>
  <pageSetup horizontalDpi="600" verticalDpi="600" orientation="landscape" paperSize="9" r:id="rId3"/>
  <headerFooter alignWithMargins="0">
    <oddHeader>&amp;C
&amp;G
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9A6E4"/>
    <pageSetUpPr fitToPage="1"/>
  </sheetPr>
  <dimension ref="A2:M2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3.00390625" style="0" customWidth="1"/>
    <col min="2" max="2" width="13.140625" style="0" customWidth="1"/>
    <col min="4" max="4" width="13.28125" style="0" customWidth="1"/>
    <col min="9" max="9" width="11.421875" style="0" customWidth="1"/>
    <col min="10" max="10" width="7.28125" style="0" customWidth="1"/>
  </cols>
  <sheetData>
    <row r="2" ht="12.75">
      <c r="B2" s="346" t="s">
        <v>485</v>
      </c>
    </row>
    <row r="5" spans="1:9" ht="18">
      <c r="A5" s="387" t="s">
        <v>238</v>
      </c>
      <c r="B5" s="387"/>
      <c r="C5" s="387"/>
      <c r="D5" s="387"/>
      <c r="E5" s="387"/>
      <c r="F5" s="387"/>
      <c r="G5" s="387"/>
      <c r="H5" s="387"/>
      <c r="I5" s="387"/>
    </row>
    <row r="7" spans="1:9" ht="18">
      <c r="A7" s="367" t="s">
        <v>252</v>
      </c>
      <c r="B7" s="367"/>
      <c r="C7" s="367"/>
      <c r="D7" s="367"/>
      <c r="E7" s="367"/>
      <c r="F7" s="367"/>
      <c r="G7" s="385"/>
      <c r="H7" s="385"/>
      <c r="I7" s="385"/>
    </row>
    <row r="8" spans="1:9" ht="15">
      <c r="A8" s="49"/>
      <c r="B8" s="362" t="s">
        <v>0</v>
      </c>
      <c r="C8" s="386"/>
      <c r="D8" s="362"/>
      <c r="E8" s="362"/>
      <c r="F8" s="368"/>
      <c r="G8" s="368"/>
      <c r="H8" s="49"/>
      <c r="I8" s="49"/>
    </row>
    <row r="9" spans="1:9" ht="15">
      <c r="A9" s="49"/>
      <c r="B9" s="49"/>
      <c r="C9" s="49"/>
      <c r="D9" s="49"/>
      <c r="E9" s="49"/>
      <c r="F9" s="49"/>
      <c r="G9" s="49"/>
      <c r="H9" s="49"/>
      <c r="I9" s="49"/>
    </row>
    <row r="10" spans="1:9" ht="15.75" thickBot="1">
      <c r="A10" s="49"/>
      <c r="B10" s="49"/>
      <c r="C10" s="49"/>
      <c r="D10" s="49"/>
      <c r="E10" s="49"/>
      <c r="F10" s="49"/>
      <c r="G10" s="49"/>
      <c r="H10" s="49"/>
      <c r="I10" s="49"/>
    </row>
    <row r="11" spans="1:13" ht="24" customHeight="1" thickBot="1">
      <c r="A11" s="82"/>
      <c r="B11" s="254" t="s">
        <v>49</v>
      </c>
      <c r="C11" s="255" t="s">
        <v>1</v>
      </c>
      <c r="D11" s="254" t="s">
        <v>50</v>
      </c>
      <c r="E11" s="255" t="s">
        <v>1</v>
      </c>
      <c r="F11" s="254" t="s">
        <v>51</v>
      </c>
      <c r="G11" s="256" t="s">
        <v>1</v>
      </c>
      <c r="H11" s="254" t="s">
        <v>15</v>
      </c>
      <c r="I11" s="256" t="s">
        <v>1</v>
      </c>
      <c r="M11" s="276"/>
    </row>
    <row r="12" spans="1:9" ht="27.75" customHeight="1">
      <c r="A12" s="40" t="s">
        <v>21</v>
      </c>
      <c r="B12" s="41">
        <v>4324</v>
      </c>
      <c r="C12" s="66">
        <f aca="true" t="shared" si="0" ref="C12:C17">B12*100/$B$17</f>
        <v>2.400408580183861</v>
      </c>
      <c r="D12" s="41">
        <v>424</v>
      </c>
      <c r="E12" s="66">
        <f aca="true" t="shared" si="1" ref="E12:E17">D12*100/$D$17</f>
        <v>0.5449591280653951</v>
      </c>
      <c r="F12" s="41">
        <v>208</v>
      </c>
      <c r="G12" s="66">
        <f aca="true" t="shared" si="2" ref="G12:G17">F12*100/$F$17</f>
        <v>0.41649979975971163</v>
      </c>
      <c r="H12" s="67">
        <f>B12+D12+F12</f>
        <v>4956</v>
      </c>
      <c r="I12" s="66">
        <f aca="true" t="shared" si="3" ref="I12:I17">H12*100/$H$17</f>
        <v>1.6097180719760946</v>
      </c>
    </row>
    <row r="13" spans="1:9" ht="27.75" customHeight="1">
      <c r="A13" s="43" t="s">
        <v>48</v>
      </c>
      <c r="B13" s="41">
        <v>12630</v>
      </c>
      <c r="C13" s="66">
        <f t="shared" si="0"/>
        <v>7.0113691877248305</v>
      </c>
      <c r="D13" s="41">
        <v>2279</v>
      </c>
      <c r="E13" s="66">
        <f t="shared" si="1"/>
        <v>2.9291553133514987</v>
      </c>
      <c r="F13" s="41">
        <v>1461</v>
      </c>
      <c r="G13" s="66">
        <f t="shared" si="2"/>
        <v>2.925510612735282</v>
      </c>
      <c r="H13" s="67">
        <f>B13+D13+F13</f>
        <v>16370</v>
      </c>
      <c r="I13" s="66">
        <f t="shared" si="3"/>
        <v>5.317006625958165</v>
      </c>
    </row>
    <row r="14" spans="1:9" ht="27.75" customHeight="1">
      <c r="A14" s="43" t="s">
        <v>23</v>
      </c>
      <c r="B14" s="41">
        <v>31699</v>
      </c>
      <c r="C14" s="66">
        <f t="shared" si="0"/>
        <v>17.597259848114756</v>
      </c>
      <c r="D14" s="41">
        <v>16751</v>
      </c>
      <c r="E14" s="66">
        <f t="shared" si="1"/>
        <v>21.52974140147036</v>
      </c>
      <c r="F14" s="41">
        <v>10143</v>
      </c>
      <c r="G14" s="66">
        <f t="shared" si="2"/>
        <v>20.310372446936324</v>
      </c>
      <c r="H14" s="67">
        <f>B14+D14+F14</f>
        <v>58593</v>
      </c>
      <c r="I14" s="66">
        <f t="shared" si="3"/>
        <v>19.03111601922827</v>
      </c>
    </row>
    <row r="15" spans="1:9" ht="27.75" customHeight="1">
      <c r="A15" s="43" t="s">
        <v>24</v>
      </c>
      <c r="B15" s="41">
        <v>66372</v>
      </c>
      <c r="C15" s="66">
        <f t="shared" si="0"/>
        <v>36.84549451525514</v>
      </c>
      <c r="D15" s="41">
        <v>28686</v>
      </c>
      <c r="E15" s="66">
        <f t="shared" si="1"/>
        <v>36.86956968793378</v>
      </c>
      <c r="F15" s="41">
        <v>13069</v>
      </c>
      <c r="G15" s="66">
        <f t="shared" si="2"/>
        <v>26.169403283940728</v>
      </c>
      <c r="H15" s="67">
        <f>B15+D15+F15</f>
        <v>108127</v>
      </c>
      <c r="I15" s="66">
        <f t="shared" si="3"/>
        <v>35.11985189034689</v>
      </c>
    </row>
    <row r="16" spans="1:9" ht="27.75" customHeight="1">
      <c r="A16" s="43" t="s">
        <v>52</v>
      </c>
      <c r="B16" s="41">
        <v>65111</v>
      </c>
      <c r="C16" s="66">
        <f t="shared" si="0"/>
        <v>36.14546786872141</v>
      </c>
      <c r="D16" s="41">
        <v>29664</v>
      </c>
      <c r="E16" s="66">
        <f t="shared" si="1"/>
        <v>38.12657446917896</v>
      </c>
      <c r="F16" s="41">
        <v>25059</v>
      </c>
      <c r="G16" s="66">
        <f t="shared" si="2"/>
        <v>50.178213856627956</v>
      </c>
      <c r="H16" s="67">
        <f>B16+D16+F16</f>
        <v>119834</v>
      </c>
      <c r="I16" s="66">
        <f t="shared" si="3"/>
        <v>38.92230739249058</v>
      </c>
    </row>
    <row r="17" spans="1:9" ht="27.75" customHeight="1" thickBot="1">
      <c r="A17" s="68" t="s">
        <v>15</v>
      </c>
      <c r="B17" s="65">
        <f>SUM(B12:B16)</f>
        <v>180136</v>
      </c>
      <c r="C17" s="185">
        <f t="shared" si="0"/>
        <v>100</v>
      </c>
      <c r="D17" s="65">
        <f>SUM(D12:D16)</f>
        <v>77804</v>
      </c>
      <c r="E17" s="185">
        <f t="shared" si="1"/>
        <v>100</v>
      </c>
      <c r="F17" s="65">
        <f>SUM(F12:F16)</f>
        <v>49940</v>
      </c>
      <c r="G17" s="185">
        <f t="shared" si="2"/>
        <v>100</v>
      </c>
      <c r="H17" s="65">
        <f>SUM(H12:H16)</f>
        <v>307880</v>
      </c>
      <c r="I17" s="185">
        <f t="shared" si="3"/>
        <v>100</v>
      </c>
    </row>
    <row r="18" spans="1:9" ht="13.5">
      <c r="A18" s="83"/>
      <c r="B18" s="83"/>
      <c r="C18" s="83"/>
      <c r="D18" s="83"/>
      <c r="E18" s="83"/>
      <c r="F18" s="83"/>
      <c r="G18" s="83"/>
      <c r="H18" s="83"/>
      <c r="I18" s="83"/>
    </row>
    <row r="19" spans="1:13" ht="22.5" customHeight="1">
      <c r="A19" s="359" t="s">
        <v>273</v>
      </c>
      <c r="B19" s="359"/>
      <c r="C19" s="359"/>
      <c r="D19" s="359"/>
      <c r="E19" s="359"/>
      <c r="F19" s="359"/>
      <c r="G19" s="359"/>
      <c r="H19" s="359"/>
      <c r="I19" s="359"/>
      <c r="M19" s="27"/>
    </row>
    <row r="20" spans="1:9" ht="18.75" customHeight="1">
      <c r="A20" s="359" t="s">
        <v>460</v>
      </c>
      <c r="B20" s="359"/>
      <c r="C20" s="359"/>
      <c r="D20" s="359"/>
      <c r="E20" s="359"/>
      <c r="F20" s="359"/>
      <c r="G20" s="359"/>
      <c r="H20" s="359"/>
      <c r="I20" s="359"/>
    </row>
    <row r="21" spans="3:9" ht="15">
      <c r="C21" s="19"/>
      <c r="D21" s="19"/>
      <c r="E21" s="19"/>
      <c r="F21" s="19"/>
      <c r="I21" s="167"/>
    </row>
    <row r="22" spans="3:6" ht="15">
      <c r="C22" s="19"/>
      <c r="D22" s="19"/>
      <c r="E22" s="19"/>
      <c r="F22" s="19"/>
    </row>
  </sheetData>
  <sheetProtection/>
  <mergeCells count="5">
    <mergeCell ref="A7:I7"/>
    <mergeCell ref="B8:G8"/>
    <mergeCell ref="A5:I5"/>
    <mergeCell ref="A19:I19"/>
    <mergeCell ref="A20:I20"/>
  </mergeCells>
  <hyperlinks>
    <hyperlink ref="B2" location="INDICE!A1" display="Volver al índice"/>
  </hyperlinks>
  <printOptions horizontalCentered="1" verticalCentered="1"/>
  <pageMargins left="1.3385826771653544" right="0.7480314960629921" top="1.22" bottom="0.84" header="0" footer="0"/>
  <pageSetup fitToHeight="1" fitToWidth="1" horizontalDpi="600" verticalDpi="600" orientation="landscape" paperSize="9" scale="97" r:id="rId3"/>
  <headerFooter alignWithMargins="0"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2015-03-10T10:02:54Z</cp:lastPrinted>
  <dcterms:created xsi:type="dcterms:W3CDTF">2008-02-18T09:49:28Z</dcterms:created>
  <dcterms:modified xsi:type="dcterms:W3CDTF">2015-03-18T12:45:18Z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