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Contratación\"/>
    </mc:Choice>
  </mc:AlternateContent>
  <bookViews>
    <workbookView xWindow="0" yWindow="0" windowWidth="23040" windowHeight="9384" activeTab="3"/>
  </bookViews>
  <sheets>
    <sheet name="Contratos" sheetId="1" r:id="rId1"/>
    <sheet name="Licitadores" sheetId="2" r:id="rId2"/>
    <sheet name="procedimiento" sheetId="3" r:id="rId3"/>
    <sheet name="Modificaciones" sheetId="4" r:id="rId4"/>
    <sheet name="Hoja5" sheetId="5" state="hidden" r:id="rId5"/>
  </sheets>
  <externalReferences>
    <externalReference r:id="rId6"/>
  </externalReferences>
  <definedNames>
    <definedName name="Interesado2012">'[1]Lista desplegable 2012'!$E$1:$E$51</definedName>
    <definedName name="Procedimiento2012">'[1]Lista desplegable 2012'!$B$1:$B$8</definedName>
    <definedName name="SiNo">'[1]Lista desplegable 2012'!$G$1:$G$5</definedName>
    <definedName name="Tipo2012">'[1]Lista desplegable 2012'!$A$1:$A$14</definedName>
    <definedName name="Tramitacion2012">'[1]Lista desplegable 2012'!$C$1:$C$6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3" l="1"/>
  <c r="F4" i="3"/>
  <c r="E5" i="3"/>
  <c r="F5" i="3"/>
  <c r="E6" i="3"/>
  <c r="F6" i="3"/>
  <c r="E7" i="3"/>
  <c r="F7" i="3"/>
  <c r="E8" i="3"/>
  <c r="F8" i="3"/>
  <c r="F3" i="3"/>
  <c r="E3" i="3"/>
  <c r="C4" i="3"/>
  <c r="C5" i="3"/>
  <c r="C6" i="3"/>
  <c r="C7" i="3"/>
  <c r="C8" i="3"/>
  <c r="C3" i="3"/>
  <c r="K9" i="5" l="1"/>
  <c r="J9" i="5"/>
  <c r="I9" i="5"/>
  <c r="H9" i="5"/>
  <c r="K8" i="5"/>
  <c r="J8" i="5"/>
  <c r="I8" i="5"/>
  <c r="H8" i="5"/>
  <c r="K7" i="5"/>
  <c r="J7" i="5"/>
  <c r="I7" i="5"/>
  <c r="H7" i="5"/>
  <c r="K6" i="5"/>
  <c r="J6" i="5"/>
  <c r="I6" i="5"/>
  <c r="H6" i="5"/>
  <c r="K5" i="5"/>
  <c r="K10" i="5" s="1"/>
  <c r="J5" i="5"/>
  <c r="J10" i="5" s="1"/>
  <c r="I5" i="5"/>
  <c r="I10" i="5" s="1"/>
  <c r="H5" i="5"/>
  <c r="H10" i="5" s="1"/>
  <c r="F2" i="5"/>
  <c r="E2" i="5"/>
  <c r="D2" i="5"/>
  <c r="F78" i="2"/>
  <c r="F71" i="2"/>
  <c r="F26" i="2"/>
  <c r="F6" i="2"/>
  <c r="F57" i="2"/>
  <c r="F32" i="2"/>
  <c r="F41" i="2"/>
  <c r="F4" i="2"/>
  <c r="F79" i="2"/>
  <c r="F5" i="2"/>
  <c r="F31" i="2"/>
  <c r="F24" i="2"/>
  <c r="F63" i="2"/>
  <c r="F23" i="2"/>
  <c r="F3" i="2"/>
  <c r="F72" i="2"/>
  <c r="F48" i="2"/>
  <c r="F25" i="2"/>
  <c r="F34" i="2"/>
  <c r="F44" i="2"/>
  <c r="F43" i="2"/>
  <c r="F54" i="2"/>
  <c r="F67" i="2"/>
  <c r="F11" i="2"/>
  <c r="F51" i="2"/>
  <c r="F35" i="2"/>
  <c r="F73" i="2"/>
  <c r="F37" i="2"/>
  <c r="F14" i="2"/>
  <c r="F66" i="2"/>
  <c r="F28" i="2"/>
  <c r="F33" i="2"/>
  <c r="F68" i="2"/>
  <c r="F58" i="2"/>
  <c r="F16" i="2"/>
  <c r="F27" i="2"/>
  <c r="F69" i="2"/>
  <c r="F22" i="2"/>
  <c r="F21" i="2"/>
  <c r="F39" i="2"/>
  <c r="F36" i="2"/>
  <c r="F62" i="2"/>
  <c r="F7" i="2"/>
  <c r="F10" i="2"/>
  <c r="F30" i="2"/>
  <c r="F60" i="2"/>
  <c r="F17" i="2"/>
  <c r="F76" i="2"/>
  <c r="F75" i="2"/>
  <c r="F74" i="2"/>
  <c r="F9" i="2"/>
  <c r="F45" i="2"/>
  <c r="F50" i="2"/>
  <c r="F13" i="2"/>
  <c r="F40" i="2"/>
  <c r="F38" i="2"/>
  <c r="F18" i="2"/>
  <c r="F12" i="2"/>
  <c r="F70" i="2"/>
  <c r="F56" i="2"/>
  <c r="F49" i="2"/>
  <c r="F53" i="2"/>
  <c r="F46" i="2"/>
  <c r="F80" i="2"/>
  <c r="F52" i="2"/>
  <c r="F20" i="2"/>
  <c r="F19" i="2"/>
  <c r="F2" i="2"/>
  <c r="F55" i="2"/>
  <c r="F77" i="2"/>
  <c r="F42" i="2"/>
  <c r="F61" i="2"/>
  <c r="F8" i="2"/>
  <c r="F59" i="2"/>
  <c r="F29" i="2"/>
  <c r="F65" i="2"/>
  <c r="F64" i="2"/>
  <c r="F47" i="2"/>
  <c r="F15" i="2"/>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R2" i="1"/>
  <c r="D5" i="3" l="1"/>
  <c r="D6" i="3"/>
  <c r="D7" i="3"/>
  <c r="D4" i="3"/>
  <c r="D3" i="3"/>
  <c r="D8" i="3" s="1"/>
</calcChain>
</file>

<file path=xl/sharedStrings.xml><?xml version="1.0" encoding="utf-8"?>
<sst xmlns="http://schemas.openxmlformats.org/spreadsheetml/2006/main" count="1484" uniqueCount="682">
  <si>
    <t>EXPEDIENTE</t>
  </si>
  <si>
    <t>OBJETO</t>
  </si>
  <si>
    <t xml:space="preserve">Tipo </t>
  </si>
  <si>
    <t>Procedimiento</t>
  </si>
  <si>
    <t>Tramitación</t>
  </si>
  <si>
    <t>Dpto/Sección</t>
  </si>
  <si>
    <t>IMPORTE LICITACIÓN CON IVA</t>
  </si>
  <si>
    <t>RESOLUCION o 
ACUERDO APROBACIÓN</t>
  </si>
  <si>
    <t>RESOLUCION o 
ACUERDO ADJUDICACIÓN</t>
  </si>
  <si>
    <t>Perfil/Platf de Cont inicio exp</t>
  </si>
  <si>
    <t>DOUE</t>
  </si>
  <si>
    <t>Nº 
Licitadores</t>
  </si>
  <si>
    <t>Adjudicatario</t>
  </si>
  <si>
    <t>CIF / DNI</t>
  </si>
  <si>
    <t>Precio Canon</t>
  </si>
  <si>
    <t>Precio de adjudicación 
sin IVA</t>
  </si>
  <si>
    <t>IVA</t>
  </si>
  <si>
    <t>Total adjudicación
con IVA</t>
  </si>
  <si>
    <t>Fecha firma del  contrato</t>
  </si>
  <si>
    <t>Plazo de ejecución</t>
  </si>
  <si>
    <t>Posibilidad de Prórroga</t>
  </si>
  <si>
    <t>Observaciones</t>
  </si>
  <si>
    <t>18/23</t>
  </si>
  <si>
    <t>suministro de material sanitario con destino a diversas secciones del ayuntamiento de San Sebastián de los Reyes.</t>
  </si>
  <si>
    <t>Suministros</t>
  </si>
  <si>
    <t>A. SIMP. ABREVIADO/REDUCIDO</t>
  </si>
  <si>
    <t>Ordinario</t>
  </si>
  <si>
    <t>Compras</t>
  </si>
  <si>
    <t>Res2023/1845 12/04/23</t>
  </si>
  <si>
    <t>Res 2023/3261
 15/06/23</t>
  </si>
  <si>
    <t>Clinibax S.L</t>
  </si>
  <si>
    <t>B80163751</t>
  </si>
  <si>
    <t>1 año desde 12/08/23</t>
  </si>
  <si>
    <t>si</t>
  </si>
  <si>
    <t>22/23</t>
  </si>
  <si>
    <t>Servicio de atención al público en sábados y apoyo en horario de tardes en las bibliotecas municipales de San Sebastián de los Reyes</t>
  </si>
  <si>
    <t>Servicio</t>
  </si>
  <si>
    <t>Abierto Simplificado</t>
  </si>
  <si>
    <t>Cultura</t>
  </si>
  <si>
    <t>Res 2023/2522 del 11 de mayo</t>
  </si>
  <si>
    <t>Res 2023/3675 del 6 de julio</t>
  </si>
  <si>
    <t>Pebetero Servicios Deportivos, SL</t>
  </si>
  <si>
    <t>B10369460</t>
  </si>
  <si>
    <t>1 año</t>
  </si>
  <si>
    <t>6/23</t>
  </si>
  <si>
    <t>Proyecto de búsqueda, exhumación e identificación de las víctimas de la violencia franquista, vecinos de San Sebastián de los Reyes y otras localidades de la zona norte de Madrid, enterradas en el cementerio de Colmenar Viejo</t>
  </si>
  <si>
    <t>Ab ordinario</t>
  </si>
  <si>
    <t>Medios de Comunicación</t>
  </si>
  <si>
    <t>Acuerdo JGL de 28 de febrero de 2023.</t>
  </si>
  <si>
    <t>Acuerdo JGL de 13 de junio de 2023.</t>
  </si>
  <si>
    <t xml:space="preserve">Sociedad de Ciencias Aranzadi </t>
  </si>
  <si>
    <t xml:space="preserve">G-20059135 </t>
  </si>
  <si>
    <t>30 meses</t>
  </si>
  <si>
    <t>no</t>
  </si>
  <si>
    <t>19/23</t>
  </si>
  <si>
    <t xml:space="preserve">servicio de Mantenimiento de la Red Multiservicio municipal del Ayuntamiento de San Sebastián de los Reyes </t>
  </si>
  <si>
    <t>Ab Simplificado</t>
  </si>
  <si>
    <t>Sistemas de Información.</t>
  </si>
  <si>
    <t>res 2023/2048 21/04/23</t>
  </si>
  <si>
    <t>res 2023/3741 10/07/23</t>
  </si>
  <si>
    <t>SOCIEDAD IBÉRICA DE CONSTRUCCIONES, S.A. (SICE)</t>
  </si>
  <si>
    <t>A28002335</t>
  </si>
  <si>
    <t>2 año desde 02/10/23</t>
  </si>
  <si>
    <t>5/23</t>
  </si>
  <si>
    <t>Adhesión al acuerdo marco de suministro eléctrico de la FEMP</t>
  </si>
  <si>
    <t>Negociado S/P</t>
  </si>
  <si>
    <t>Mantenimiento</t>
  </si>
  <si>
    <t>7/2/23 Acuerdo de adhesión</t>
  </si>
  <si>
    <t xml:space="preserve">Iberdrola </t>
  </si>
  <si>
    <t>A95758389</t>
  </si>
  <si>
    <t>Si</t>
  </si>
  <si>
    <t>20/23</t>
  </si>
  <si>
    <t>servicio de mantenimiento preventivo y correctivo y soporte técnico del plotter marca HP DesignJet T2500</t>
  </si>
  <si>
    <t>A. SIMP. ABREVIADO
REDUCIDO</t>
  </si>
  <si>
    <t>2023/2396 05/05/23</t>
  </si>
  <si>
    <t xml:space="preserve"> Res 2023/4083 26/07/23</t>
  </si>
  <si>
    <t>SERCAMAN S L</t>
  </si>
  <si>
    <t>B45243474</t>
  </si>
  <si>
    <t>2 años desde 11/08/23</t>
  </si>
  <si>
    <t xml:space="preserve">45/23 </t>
  </si>
  <si>
    <t>servicio</t>
  </si>
  <si>
    <t>Festejos</t>
  </si>
  <si>
    <t>Res 2023/3811 del 12 de julio</t>
  </si>
  <si>
    <t xml:space="preserve">Res 2023/4256 del 10 de agosto </t>
  </si>
  <si>
    <t>Asegur Progress Correiduría de Seguros, SL</t>
  </si>
  <si>
    <t>B86222392</t>
  </si>
  <si>
    <t>Periodo de fiestas del 24 de agosto al 4 de septiembre de 2023</t>
  </si>
  <si>
    <t>21/23 lote 4</t>
  </si>
  <si>
    <t>suministro de equipamiento hardware para el centro de servicios sociales y otros departamentos municipales y licencias de software para el ayuntamiento de San Sebastián de los Reyes.Lote 4: Discos internos estado sólido</t>
  </si>
  <si>
    <t>2023/2395 05/05/23</t>
  </si>
  <si>
    <t>2023/4085 26/07/23</t>
  </si>
  <si>
    <t>Seringe S.A.</t>
  </si>
  <si>
    <t>A28843159</t>
  </si>
  <si>
    <t>15 dias</t>
  </si>
  <si>
    <t>21/23 lote 6</t>
  </si>
  <si>
    <t>suministro de equipamiento hardware para el centro de servicios sociales y otros departamentos municipales y licencias de software para el ayuntamiento de San Sebastián de los Reyes.Lote 6: Impresoras</t>
  </si>
  <si>
    <t>Mida Soft Business S.L</t>
  </si>
  <si>
    <t>B02944791</t>
  </si>
  <si>
    <t>56/23 Lote 1</t>
  </si>
  <si>
    <t>Contratación de cuatro artistas para las Fiestas del Santísimo Cristo de los Remedios ( Actuación Grupo  WALLS )</t>
  </si>
  <si>
    <t>Res 2023/3928 del 18 de julio</t>
  </si>
  <si>
    <t>Res 2023/4307 del 17 de agosto</t>
  </si>
  <si>
    <t>URBANIA EVENTS,SL</t>
  </si>
  <si>
    <t>B86901592</t>
  </si>
  <si>
    <t>31 DE AGOSTO 23:00</t>
  </si>
  <si>
    <t>56/23 Lote 2</t>
  </si>
  <si>
    <t>Contratación de cuatro artistas para las Fiestas del Santísimo Cristo de los Remedios ( Actuación artista ALVARO DE LUNA)</t>
  </si>
  <si>
    <t>PROMOCIONES M. GET IN. S.L,</t>
  </si>
  <si>
    <t>B20981593</t>
  </si>
  <si>
    <t>2 DE SEPTIEMBRE 23:00</t>
  </si>
  <si>
    <t>56/23 Lote 4</t>
  </si>
  <si>
    <t>Contratación de cuatro artistas para las Fiestas del Santísimo Cristo de los Remedios ( Actuación Grupo REBUJITOS)</t>
  </si>
  <si>
    <t>ACORDES EDICIONES, S.L.</t>
  </si>
  <si>
    <t>B-91972232</t>
  </si>
  <si>
    <t>28 DE AGOSTO 23:00</t>
  </si>
  <si>
    <t>21/23 lote 1</t>
  </si>
  <si>
    <t>suministro de equipamiento hardware para el centro de servicios sociales y otros departamentos municipales y licencias de software para el ayuntamiento de San Sebastián de los Reyes Lote 1: 95 ordenadores portátiles para persona de Servicios Sociales</t>
  </si>
  <si>
    <t>Disinfor S.L.</t>
  </si>
  <si>
    <t>B78949799</t>
  </si>
  <si>
    <t>30 dias</t>
  </si>
  <si>
    <t>21/23 lote 7</t>
  </si>
  <si>
    <t>suministro de equipamiento hardware para el centro de servicios sociales y otros departamentos municipales y licencias de software para el ayuntamiento de San Sebastián de los Reyes.
Lote 7: equipos Sistema Alimentación Ininterrumpida</t>
  </si>
  <si>
    <t>41/23 Lote 1</t>
  </si>
  <si>
    <t>Servicio de sensibilización y prevención contra la violencia de género: prevención de violencia sexual en espacios de ocio y educación para la igualdad. Lote 1: programa de prevención de la violencia sexual en espacios de ocio</t>
  </si>
  <si>
    <t>Igualdad</t>
  </si>
  <si>
    <t>Res 2023/3839 del 14/07/2023</t>
  </si>
  <si>
    <t>Res 2023/4318 del 18 de agosto</t>
  </si>
  <si>
    <t>Proactiva Formación, S.L.</t>
  </si>
  <si>
    <t>B82352410</t>
  </si>
  <si>
    <t>sí</t>
  </si>
  <si>
    <t>51/23</t>
  </si>
  <si>
    <t>Contratación del grupo musical TABURETE para las fiestas</t>
  </si>
  <si>
    <t>Res 2023/3929 de 18/7/23</t>
  </si>
  <si>
    <t>Res 2023/4311 de 17/8/23</t>
  </si>
  <si>
    <t>Voltereta Tour, S.L.</t>
  </si>
  <si>
    <t>B87729232</t>
  </si>
  <si>
    <t>29 DE AGOSTO 23:50</t>
  </si>
  <si>
    <t>52/23 lote 1</t>
  </si>
  <si>
    <t>del Santísimo Cristo de los Remedios de 2023</t>
  </si>
  <si>
    <t>res 2023/3921 18/07/23</t>
  </si>
  <si>
    <t>res 2023/4315 18/08/23</t>
  </si>
  <si>
    <t>PANOBASER S.L.</t>
  </si>
  <si>
    <t>B71391734</t>
  </si>
  <si>
    <t>30 DE AGOSTO 23:50</t>
  </si>
  <si>
    <t>54/23</t>
  </si>
  <si>
    <t>Servicio de prestación de producción de los espectaculos musicales durante las Fiestas del Santísimo Cristo de los Remedios 2023</t>
  </si>
  <si>
    <t>Res 2023/3917 del 18 de julio</t>
  </si>
  <si>
    <t>Res 2023/4320 del 18 de agosto</t>
  </si>
  <si>
    <t>Producciones Múltiple, S.L.</t>
  </si>
  <si>
    <t>B45674132</t>
  </si>
  <si>
    <t>52/23 lote 2</t>
  </si>
  <si>
    <t>contratación de tres artistas para las Fiestas del Cristo de los Remedios de 2023 (Actuación de Pastora Soler)</t>
  </si>
  <si>
    <t>PIES COMPAÑÍA  DISCOGRAFICA S.L.</t>
  </si>
  <si>
    <t>B82165283</t>
  </si>
  <si>
    <t>1 DE SEPTIEMBRE 23:00</t>
  </si>
  <si>
    <t>55/23</t>
  </si>
  <si>
    <t>Servicio de seguridad en diversos espacios municipales en las fiestas del C. de los Remedios</t>
  </si>
  <si>
    <t>Res 2023/3916 del 18 de julio</t>
  </si>
  <si>
    <t>Res 2023/4351 del 22 de agosto</t>
  </si>
  <si>
    <t>RSG SEGURIDAD Y PROTECCIÓN SL</t>
  </si>
  <si>
    <t>B87358859</t>
  </si>
  <si>
    <t>57/23 lote 1</t>
  </si>
  <si>
    <t>suministro de diferentes artículos promocionales para su venta en las fiestas del Stmo Cristo de los Remedios 2023 (Camisetas para las fiestas en honor al Stmo. Cristo de los Remedios serigrafiadas a cuatro colores).</t>
  </si>
  <si>
    <t>Res 2023/4106 27/07/23</t>
  </si>
  <si>
    <t>RES 2023/4374 23/08/23</t>
  </si>
  <si>
    <t>SYNERSA CONSULTORIA COMERCIAL S.L</t>
  </si>
  <si>
    <t>B86745734</t>
  </si>
  <si>
    <t>57/23 lote 2</t>
  </si>
  <si>
    <t>suministro de diferentes artículos promocionales para su venta en las fiestas del Stmo Cristo de los Remedios 2023: (Camisetas técnicas para el personal municipal que trabaja en las Fiestas del Cristo de los Remedios.).</t>
  </si>
  <si>
    <t>Bitptom INVESTEMENTS s.l.</t>
  </si>
  <si>
    <t>B66342767</t>
  </si>
  <si>
    <t>57/23 lote 3</t>
  </si>
  <si>
    <t>suministro de diferentes artículos promocionales para su venta en las fiestas del Stmo Cristo de los Remedios 2023 (Pañuelos bordados con el escudo de heráldico de San Sebastián de los Reyes y otros dos diseños con la imagen del corredor bordado en oro y en plata).</t>
  </si>
  <si>
    <t>Digital Gold S.L.</t>
  </si>
  <si>
    <t>B82322918</t>
  </si>
  <si>
    <t>52/23 lote 3</t>
  </si>
  <si>
    <t>contratación de tres artistas para las Fiestas del Cristo de los Remedios de 2023 (Actuación Grupo Infantil Cantajuegos)</t>
  </si>
  <si>
    <t>LA ROCK ENTERTAIMENT S.L.U</t>
  </si>
  <si>
    <t>B82604968</t>
  </si>
  <si>
    <t>3 DE SEPTIEMBRE 23:00</t>
  </si>
  <si>
    <t>56/23 Lote 3</t>
  </si>
  <si>
    <t>Contratación de cuatro artistas para las Fiestas del Santísimo Cristo de los Remedios ( Actuación grupo Black Back Band  (TRIBUTO al grupo ACDC))</t>
  </si>
  <si>
    <t>MARIA DE LAS NIEVES ALVAREZ GONZALEZ</t>
  </si>
  <si>
    <t>03868479-V</t>
  </si>
  <si>
    <t>11/23 L3</t>
  </si>
  <si>
    <t>Suministro e instalción de carpas y módulos sanitarios con destino a diferentes servicios municipales. ( carpas fiestas Sto Cristo Remedios 2023-2024)</t>
  </si>
  <si>
    <t>SARA</t>
  </si>
  <si>
    <t>Res 2023/3452 de 30 de junio de 2023</t>
  </si>
  <si>
    <t>Acuerdo JGL 08/08/23</t>
  </si>
  <si>
    <t xml:space="preserve">Carpas Madrid S.L. </t>
  </si>
  <si>
    <t>B82587072</t>
  </si>
  <si>
    <t>Fiestas de agosto 2023-2024</t>
  </si>
  <si>
    <t>11/23 L4</t>
  </si>
  <si>
    <t>Suministro e instalción de carpas y módulos sanitarios con destino a diferentes servicios municipales. ( módulo sanitarios fiestas Sto Cristo Remedios 2023-2024)</t>
  </si>
  <si>
    <t>Acuerdo JGL 11/8/23</t>
  </si>
  <si>
    <t>Prefabri S.L</t>
  </si>
  <si>
    <t>B-78567799</t>
  </si>
  <si>
    <t>40/23</t>
  </si>
  <si>
    <t>Obras de construcción de los nuevos huertos urbanos en Avenida de Navarra, 2 San Sebastian de los Reyes (Fase 1)</t>
  </si>
  <si>
    <t xml:space="preserve">Obras </t>
  </si>
  <si>
    <t>Mantenimiento y Regeneración Urbana</t>
  </si>
  <si>
    <t>Res 2023/3846 de 14 de julio</t>
  </si>
  <si>
    <t>Res 2023/4581 del 07/09/2023</t>
  </si>
  <si>
    <t>Obras y Servicios TAGA, S.A.</t>
  </si>
  <si>
    <t>A81628299</t>
  </si>
  <si>
    <t>3 meses y 20 días</t>
  </si>
  <si>
    <t>12/23</t>
  </si>
  <si>
    <t>Suministro de material de oficina con destino al Almacén Municipal</t>
  </si>
  <si>
    <t>Servicios Internos</t>
  </si>
  <si>
    <t>Res 2023/3550 de 4 de julio de 2023</t>
  </si>
  <si>
    <t>Asenga Logística, S.L.U.</t>
  </si>
  <si>
    <t>B-87596276</t>
  </si>
  <si>
    <t>21/23 lote 2</t>
  </si>
  <si>
    <t>suministro de equipamiento hardware para el centro de servicios sociales y otros departamentos municipales y licencias de software para el ayuntamiento de San Sebastián de los Reyes Lote 2: monitores para PC 45 ordenadores portátiles para persona de Servicios Sociales</t>
  </si>
  <si>
    <t>TELEFÓNICA SOLUCIONES DE INFORMÁTICA Y COMUNICACIONES DE ESPAÑA, S.A.U.</t>
  </si>
  <si>
    <t>A78053147</t>
  </si>
  <si>
    <t>21/23 lote 3</t>
  </si>
  <si>
    <t>suministro de equipamiento hardware para el centro de servicios sociales y otros departamentos municipales y licencias de software para el ayuntamiento de San Sebastián de los Reyes.Lote 3: escáneres45 ordenadores portátiles para persona de Servicios Sociales</t>
  </si>
  <si>
    <t>21/23 lote 5</t>
  </si>
  <si>
    <t>suministro de equipamiento hardware para el centro de servicios sociales y otros departamentos municipales y licencias de software para el ayuntamiento de San Sebastián de los Reyes.Lote 5: licencias Red Hat</t>
  </si>
  <si>
    <t>7 dias</t>
  </si>
  <si>
    <t>8/23 L1</t>
  </si>
  <si>
    <t>Servicio de teleformación y de formación en espacio emprendedor ( programa de Teleformación )</t>
  </si>
  <si>
    <t>Servicios</t>
  </si>
  <si>
    <t xml:space="preserve">Desarrollo Local </t>
  </si>
  <si>
    <t>Res 2023/1561  de 28 de marzo de 2023</t>
  </si>
  <si>
    <t>Res 2023/4324 de 18 de agosto 2023</t>
  </si>
  <si>
    <t>Dicampus S.L</t>
  </si>
  <si>
    <t xml:space="preserve">B-33872094 </t>
  </si>
  <si>
    <t>2 años</t>
  </si>
  <si>
    <t>8/23 L2</t>
  </si>
  <si>
    <t>Servicio de teleformación y de formación en espacio emprendedor ( espacio emprendedor)</t>
  </si>
  <si>
    <t xml:space="preserve">Sergio Oyonarte Gálvez </t>
  </si>
  <si>
    <t xml:space="preserve">01183529-H </t>
  </si>
  <si>
    <t>47/23</t>
  </si>
  <si>
    <t>Servicio de dirección facultativa del proyecto de obras de construcción de los nuevos huertos urbanos en Avenida de Navarra, 2, (fase 1)</t>
  </si>
  <si>
    <t>Res 2023/4049 de 25 de julio</t>
  </si>
  <si>
    <t>Res 2023/4821 de 19 de septiembre</t>
  </si>
  <si>
    <t>Imasa Asesores, S.L.</t>
  </si>
  <si>
    <t>B-84998608</t>
  </si>
  <si>
    <t>49/23</t>
  </si>
  <si>
    <t>Manteniemiento de las licencias Bentley del ayuntamiento</t>
  </si>
  <si>
    <t>Recursos Humanos</t>
  </si>
  <si>
    <t>Res 2023/4012 de 21 de julio</t>
  </si>
  <si>
    <t>Res 2023/4895 de 21 de septiembre</t>
  </si>
  <si>
    <t>Asesoría informática de sistemas CAD S.L.U</t>
  </si>
  <si>
    <t>B61472536</t>
  </si>
  <si>
    <t>3 años</t>
  </si>
  <si>
    <t>16/23</t>
  </si>
  <si>
    <t>Suministro en alquiler y mantenimiento de hardware y software de la Plataforma Tecnológica en la Nube de Virtualización (VDI con clientes ligeros), ordenadores personales e impresoras para los Centros de Acceso Público a Internet (CAPI</t>
  </si>
  <si>
    <t>Sistemas de Información</t>
  </si>
  <si>
    <t>Acuerdo JGL de 11 de abril de 2023,</t>
  </si>
  <si>
    <t>Acuerdo JGL de 5/7/2023</t>
  </si>
  <si>
    <t>ASAC COMUNICACIONES, SL</t>
  </si>
  <si>
    <t>B33490426</t>
  </si>
  <si>
    <t>4 años</t>
  </si>
  <si>
    <t>39/23</t>
  </si>
  <si>
    <t>Servicio de implantación y manteniemiento de la plataforma Moodle de los empleados del ayuntamiento</t>
  </si>
  <si>
    <t>Res 2023/3688 de 7 de julio</t>
  </si>
  <si>
    <t>Res 2023/4894 de 21 de septiembre</t>
  </si>
  <si>
    <t>Serinza Solutions, S.L</t>
  </si>
  <si>
    <t>B49289119</t>
  </si>
  <si>
    <t>11/23 L6</t>
  </si>
  <si>
    <t>Suministro e instalción de carpas y módulos sanitarios con destino a diferentes servicios municipales. ( Arrendamiento y montaje infraestructuras feriales Sansestock)</t>
  </si>
  <si>
    <t>Acuerdo JGL 5/9/23</t>
  </si>
  <si>
    <t>Jose Manuel Viñuelas García (CARPAS VIÑUELA)</t>
  </si>
  <si>
    <t>09.174.210-Q</t>
  </si>
  <si>
    <t>Feriales Sansestock 2023</t>
  </si>
  <si>
    <t>11/23 L11</t>
  </si>
  <si>
    <t>Suministro e instalción de carpas y módulos sanitarios con destino a diferentes servicios municipales. (Servicio de limpieza interior de carpas y sus circulantes feriales Sansestock y noche de San Juan 2024)</t>
  </si>
  <si>
    <t>Limasa Mediterránea S.A.U</t>
  </si>
  <si>
    <t>A28898930</t>
  </si>
  <si>
    <t>Feriales Sansestock y noche de San Juan 2024</t>
  </si>
  <si>
    <t>46/23 LOTE 1</t>
  </si>
  <si>
    <t>Suministro de licencias y monitores para el ayuntamiento de San Sebastian de los Reyes Lote 1 (Licencias microsoft 365)</t>
  </si>
  <si>
    <t>Res 2023/3957 del 19 de julio</t>
  </si>
  <si>
    <t>Res 2023/5009 de 27 de septiembre</t>
  </si>
  <si>
    <t>1 Año desde el 23 de diciembre de 2023</t>
  </si>
  <si>
    <t>46/23 LOTE 2</t>
  </si>
  <si>
    <t>Suministro de licencias y monitores para el ayuntamiento de San Sebastian de los Reyes Lote 2 (Licencias Office)</t>
  </si>
  <si>
    <t>el suministro se efectuará en los 7 días siguientes a la firma del contrato</t>
  </si>
  <si>
    <t>46/23 LOTE 3</t>
  </si>
  <si>
    <t>Suministro de licencias y monitores para el ayuntamiento de San Sebastian de los Reyes Lote 3 (Monitores para PC)</t>
  </si>
  <si>
    <t>Res 2023/5157 de 4 de octubre</t>
  </si>
  <si>
    <t>Sumosa Mundocop, S.L.</t>
  </si>
  <si>
    <t>B78754108</t>
  </si>
  <si>
    <t>el suministro se efectuará en los 30 días siguientes a la firma del contrato</t>
  </si>
  <si>
    <t>31/23</t>
  </si>
  <si>
    <t>servicio para la edición, impresión y distribución de la colección literaria de la universidad popular de San Sebastián de los Reyes</t>
  </si>
  <si>
    <t>Res 2023/3546 04/07/23</t>
  </si>
  <si>
    <t>JGL 2/355/2023 3/10/23</t>
  </si>
  <si>
    <t xml:space="preserve">Harpo Habla S.L. </t>
  </si>
  <si>
    <t xml:space="preserve">B85581155 </t>
  </si>
  <si>
    <t>41/23 LOTE 2</t>
  </si>
  <si>
    <t>servicios sensibilización y prevención contra violencia de género: prevención de violencia sexual en espacios de ocio y educación para la igualdad.(Campañas de educación en igualdad y eliminación de violencia hacia las mujeres)</t>
  </si>
  <si>
    <t>Res 2023/3839 14/07/23</t>
  </si>
  <si>
    <t>Res 2023/5164 04/10/23</t>
  </si>
  <si>
    <t>Concilia2 Soluciones S.L</t>
  </si>
  <si>
    <t>B-02592756</t>
  </si>
  <si>
    <t>s</t>
  </si>
  <si>
    <t>10/23</t>
  </si>
  <si>
    <t>Suministro y mantenimiento de software en la nube para la gestión de la agencia de colocacación de San Sebastián de los Reyes</t>
  </si>
  <si>
    <t>Nuevas Tecnologías</t>
  </si>
  <si>
    <t>2023/1893 del 13 de abril</t>
  </si>
  <si>
    <t>2023/5154 de 4 de octubre</t>
  </si>
  <si>
    <t>Senurtec Servicios y Nuevas Tecnologías, SL</t>
  </si>
  <si>
    <t>B97120109</t>
  </si>
  <si>
    <t>11/23 L9</t>
  </si>
  <si>
    <t>Suministro e instalción de carpas y módulos sanitarios con destino a diferentes servicios municipales. ( Adquisición de carpas)</t>
  </si>
  <si>
    <t>juventud</t>
  </si>
  <si>
    <t>Acuerdo JGL 19/9/23</t>
  </si>
  <si>
    <t>Suministros Técnicos López Sancho.SL</t>
  </si>
  <si>
    <t>B01654847</t>
  </si>
  <si>
    <t>30 dias naturales desde la firma del contrato.</t>
  </si>
  <si>
    <t>60/23</t>
  </si>
  <si>
    <t>Suministro de vestuario para la Policía Local</t>
  </si>
  <si>
    <t>Policía Local</t>
  </si>
  <si>
    <t>Res 2023/4674 11/09/23</t>
  </si>
  <si>
    <t>Res 2023/5410 del 19 de octubre</t>
  </si>
  <si>
    <t>Insigna Uniformes SL</t>
  </si>
  <si>
    <t>B97611164</t>
  </si>
  <si>
    <t>20 dias</t>
  </si>
  <si>
    <t>24/23</t>
  </si>
  <si>
    <t>servicio de dinamización social, ocupación del ocio y tiempo libre y participación dirigido a personas mayores</t>
  </si>
  <si>
    <t>Mayores</t>
  </si>
  <si>
    <t>Res 2023/3487 3/07/23</t>
  </si>
  <si>
    <t>JGL 15/353/2023 27/09/23</t>
  </si>
  <si>
    <t>Hartford S.L.</t>
  </si>
  <si>
    <t>B59416479</t>
  </si>
  <si>
    <t>38/23</t>
  </si>
  <si>
    <t>Servcio de gestión de fichajes del ayuntamiento</t>
  </si>
  <si>
    <t>Mixtos</t>
  </si>
  <si>
    <t>Res 2023/3760 del 11 de julio</t>
  </si>
  <si>
    <t>Res 2023/5417 de 20 de octubre</t>
  </si>
  <si>
    <t>SPEC, SAU</t>
  </si>
  <si>
    <t>A08537300</t>
  </si>
  <si>
    <t>11/23 L1</t>
  </si>
  <si>
    <t>Suministro e instalción de carpas y módulos sanitarios con destino a diferentes servicios municipales. ( carpas fiestas del 2 de mayo  de 2024)</t>
  </si>
  <si>
    <t>Acuerdo JGL 10/10/23</t>
  </si>
  <si>
    <t>Fiestas dos de mayo 2024</t>
  </si>
  <si>
    <t>11/23L5</t>
  </si>
  <si>
    <t>Suministro e instalción de carpas y módulos sanitarios con destino a diferentes servicios municipales. ( carpas fiestas de Navidad 2023-2024 y 2024-2025)</t>
  </si>
  <si>
    <t>Fiestas de Navidad 2023-2024 y 2024-2025</t>
  </si>
  <si>
    <t>23/23</t>
  </si>
  <si>
    <t>Servicio de telefonía móvil corporativa para el Ayuntamiento de San Sebastián de los Reyes</t>
  </si>
  <si>
    <t>Acuerdo JGL 10/212/2023 de 23 de mayo</t>
  </si>
  <si>
    <t xml:space="preserve">Acuerdo JGL 4/365/2023 de 10 de octubre </t>
  </si>
  <si>
    <t>Telefónica Móviles españa, S.A.U.</t>
  </si>
  <si>
    <t>A78923125</t>
  </si>
  <si>
    <t>35/23</t>
  </si>
  <si>
    <t>Servicio de correo electrónico en la nube en modalidad de software como servicio (SaaS)</t>
  </si>
  <si>
    <t>Res 2023/3810 de 12 de julio</t>
  </si>
  <si>
    <t>Acuerdo de JGL 4/394/2023 de 31 de octubre</t>
  </si>
  <si>
    <t>Izertis, S.A.</t>
  </si>
  <si>
    <t>A33845009</t>
  </si>
  <si>
    <t>11/23L2</t>
  </si>
  <si>
    <t>Acuerdo JGL 17/10/23</t>
  </si>
  <si>
    <t>59/23</t>
  </si>
  <si>
    <t>Servicio de realización de mediciones acústicas necesarias en locales y actividades, así como instalaciones de maquinaria y equipos en edificios residenciales de San Sebastián de los Reyes</t>
  </si>
  <si>
    <t>Licencias y Actividades</t>
  </si>
  <si>
    <t>Res 2023/4893 de 21 de septiembre de 2023</t>
  </si>
  <si>
    <t>Res 2023/5888 de 10 de noviembre</t>
  </si>
  <si>
    <t>Audiotec Ingeniería Acústica, S.A.</t>
  </si>
  <si>
    <t>A47237516</t>
  </si>
  <si>
    <t>67/23</t>
  </si>
  <si>
    <t>suministro de caramelos para la cabalgata de reyes 2024</t>
  </si>
  <si>
    <t>Res 2023/5316 13/10/23</t>
  </si>
  <si>
    <t>Res 2023/6135  21/11/23</t>
  </si>
  <si>
    <t>Suministros tecnicos Lopez Sancho s.l.</t>
  </si>
  <si>
    <t>1 mes</t>
  </si>
  <si>
    <t>73/23</t>
  </si>
  <si>
    <t>Contratación de un artista (Raya Real) para el ciclo festivo de Navidad 2023-2024 en el municipio de San Sebastián de los Reyes</t>
  </si>
  <si>
    <t>Res 2023/6037 de 17 de noviembre de 2023</t>
  </si>
  <si>
    <t xml:space="preserve">Res 2023/6331 de 29 de noviembre de 2023 </t>
  </si>
  <si>
    <t>Producciones noches de música, S.L.U.</t>
  </si>
  <si>
    <t>B44594083</t>
  </si>
  <si>
    <t>1 de diciembre a las 19:30 horas</t>
  </si>
  <si>
    <t>53/23 lote 1</t>
  </si>
  <si>
    <t>servicio de promoción de la igualdad y la corresponsabilidad (Cursos y talleres de convivencia en igualdad, conciliación y empoderamiento)</t>
  </si>
  <si>
    <t>res 2023/4084 26/07/23</t>
  </si>
  <si>
    <t>res 2023/6622  14/12/2023</t>
  </si>
  <si>
    <t>Natur del Siglo XXI S.L.</t>
  </si>
  <si>
    <t>B82052119</t>
  </si>
  <si>
    <t>53/23 lote 2</t>
  </si>
  <si>
    <t>servicio de promoción de la igualdad y la corresponsabilidad (Fomento y mejora del empleo femenino)</t>
  </si>
  <si>
    <t>63/23</t>
  </si>
  <si>
    <t>Servicio de alquiler de carrozas de fantasía, vestuario y emdios técnicos necesarios para el desarrollo de la cabalgata de reyes magos en San Sebastián de los Reyes 2024</t>
  </si>
  <si>
    <t>Res 2023/5636 de 30 de octubre de 2023</t>
  </si>
  <si>
    <t>Res 2023/6623 de 14 de diciembre de 2023</t>
  </si>
  <si>
    <t>IÑAKI BECERRA, S.L.</t>
  </si>
  <si>
    <t>B20591798</t>
  </si>
  <si>
    <t>El contrato se ejecutará desde el día 26 de diciembre de 2023 y hasta el día 12 de enero de 2024, celebrando la Cabalgata de Reyes Magos, propiamente dicha, el 5 de enero de 2024.</t>
  </si>
  <si>
    <t>74/23</t>
  </si>
  <si>
    <t>Suministro de artículos de regalo para entregar a los niños y niñas durante los carteros reales de las fiestas de navidad 2023/2024</t>
  </si>
  <si>
    <t>Res2023/6137 de 21 de noviembre de 2023</t>
  </si>
  <si>
    <t>Res 2023/6660 de 15 de diciembre de 2023</t>
  </si>
  <si>
    <t>Grupo C&amp;S, S.A.</t>
  </si>
  <si>
    <t>A78415783</t>
  </si>
  <si>
    <t xml:space="preserve">Plazos parciales de ejecución: La totalidad del suministro deberá entregarse con antelación al 20 de diciembre de 2023 en la oficina de festejos </t>
  </si>
  <si>
    <t>71/23</t>
  </si>
  <si>
    <t>FINANCIADO POR LA UE NEXTGENERATIONEU. Suministro de equipamiento técnico de iluminación y sonido para el Teatro Auditorio Adolfo Marsillach del Ayuntamiento de San Sebastián de los Reyes</t>
  </si>
  <si>
    <t>Res 2023/5694 2/11/23</t>
  </si>
  <si>
    <t>Res 2023/6656  15/12/23</t>
  </si>
  <si>
    <t>Petspa Proyectos Audiovisuales S.L.U</t>
  </si>
  <si>
    <t xml:space="preserve">B-85948909 </t>
  </si>
  <si>
    <t>30 dias desde la firma del contrato.</t>
  </si>
  <si>
    <t>44/23</t>
  </si>
  <si>
    <t>Servicio de telefonía y conexión a internet en centros municipales</t>
  </si>
  <si>
    <t>Res 2023/4257 10/08/23</t>
  </si>
  <si>
    <t>Res 2023/5877 10/11/23</t>
  </si>
  <si>
    <t>Telefónica de España SAU</t>
  </si>
  <si>
    <t>A-82018474</t>
  </si>
  <si>
    <t>114/22</t>
  </si>
  <si>
    <t>suministro de diverso material de documentoscopia para realizar la inspección ocular de documentos oficiales para la policía local de San Sebastián de los Reyes.</t>
  </si>
  <si>
    <t>res 2022/5880 16/12/22</t>
  </si>
  <si>
    <t>res  2023/3761 11/07/23</t>
  </si>
  <si>
    <t>ALPA EQUIPOS DE SEGURIDAD SL</t>
  </si>
  <si>
    <t>B87768560</t>
  </si>
  <si>
    <t>90 dias</t>
  </si>
  <si>
    <t>53/22</t>
  </si>
  <si>
    <t>Servicio de explotación y mantenimiento de la EDAR de Fuente del Fresno ( vertiente Viñuelas ) de la EBAR de Club de Campo.</t>
  </si>
  <si>
    <t>Medio Ambiente</t>
  </si>
  <si>
    <t>Acuerdo JGL 13/09/2022</t>
  </si>
  <si>
    <t>Acuerdo JGL 19/09/2023</t>
  </si>
  <si>
    <t>Drace Geocisa SA</t>
  </si>
  <si>
    <t>A84864941</t>
  </si>
  <si>
    <t>91/22</t>
  </si>
  <si>
    <t>Suministro material iluminación mayores</t>
  </si>
  <si>
    <t>Res 2022/4721 del 6 de octubre</t>
  </si>
  <si>
    <t>Res 2023/3768 del 11 de julio</t>
  </si>
  <si>
    <t>SISTEMAS Y SERVICIOS AUDIO, SL</t>
  </si>
  <si>
    <t>B86016284</t>
  </si>
  <si>
    <t>15 dias desde la firma del contrato</t>
  </si>
  <si>
    <t>97/22 Lote 1</t>
  </si>
  <si>
    <t>Suministro de material deportivo y para la motricidad, equipamiento y mobiliario, material didáctico y material audiovisual de la delegación de infancia del ayto</t>
  </si>
  <si>
    <t>Juventud</t>
  </si>
  <si>
    <t>Res 2022/5096 de 2 de noviembre</t>
  </si>
  <si>
    <t>Res 2023/3270 de 15 de junio</t>
  </si>
  <si>
    <t>Ebone Servicios Educación Deporte, S.L.</t>
  </si>
  <si>
    <t>B73405599</t>
  </si>
  <si>
    <t>30 días mínimo para la entrega</t>
  </si>
  <si>
    <t>100/22</t>
  </si>
  <si>
    <t>Acuerdo marco para la redacción de proyecto y dirección de obras e infraestructuras urbanas</t>
  </si>
  <si>
    <t>Obras y Servicios</t>
  </si>
  <si>
    <t>Acuerdo JGL de 13 de diciembre de 2022 6/641/2022</t>
  </si>
  <si>
    <t>Acuerdo JGL 11 de julio de 2023 2/264/2023</t>
  </si>
  <si>
    <t>Ingenieria Básica de Obras y Proyectos, SL</t>
  </si>
  <si>
    <t>B79385035</t>
  </si>
  <si>
    <t>103/22 L2</t>
  </si>
  <si>
    <t>Suministro de contenedores de compostaje de distintas capacidades y funcionalidades y del material auxiliar (herramientas, enseres y máquinas) que facilite la adecuada práctica del compostaje en los colegios, institutos y huertos urbanos de San Sebastián de los Reyes</t>
  </si>
  <si>
    <t>Res 2022/5572 del 24 de noviembre</t>
  </si>
  <si>
    <t>Res 2023/5158 de 4 de octubre</t>
  </si>
  <si>
    <t>Amtevo Medio Ambiente, SL</t>
  </si>
  <si>
    <t>B62604806</t>
  </si>
  <si>
    <t>1 mes desde la formalización</t>
  </si>
  <si>
    <t>103/22 L3</t>
  </si>
  <si>
    <t>Vermicam Soluciones de CompostajE SL</t>
  </si>
  <si>
    <t>B71066153</t>
  </si>
  <si>
    <t>103/22 L4</t>
  </si>
  <si>
    <t>Alquienvas, SL</t>
  </si>
  <si>
    <t>B25335336</t>
  </si>
  <si>
    <t>104/22</t>
  </si>
  <si>
    <t>Suministro y adquisición de tres carpas destino sección de Mayores</t>
  </si>
  <si>
    <t>Res 2022/5726 del 1 de diciembre</t>
  </si>
  <si>
    <t>Res 2023/3769 de 11 de julio</t>
  </si>
  <si>
    <t>Mastertent Iberica, SL</t>
  </si>
  <si>
    <t>B61384657</t>
  </si>
  <si>
    <t>1 mes desdela formalización</t>
  </si>
  <si>
    <t>120/22</t>
  </si>
  <si>
    <t>Servicio de asistencia técnica en la gestión de ayudasprograma operativo FEDER2014-2020 de la Comunidad de Madrid</t>
  </si>
  <si>
    <t>Res 2023/1369 del 17 de marzo</t>
  </si>
  <si>
    <t>Res 2023/4206 de 7 de agosto</t>
  </si>
  <si>
    <t>Innovación y desarrollo local</t>
  </si>
  <si>
    <t>B82342221</t>
  </si>
  <si>
    <t>16 meses desde la firma de contrato</t>
  </si>
  <si>
    <t>121/22</t>
  </si>
  <si>
    <t>Servicio de ayuda a domicilio</t>
  </si>
  <si>
    <t>Servicios Sociales</t>
  </si>
  <si>
    <t>Acuerdo de aprobación JGL 14 de febrero de 2023</t>
  </si>
  <si>
    <t>Acuerdo de adjudicación JGL 5 de julio de 2023</t>
  </si>
  <si>
    <t>Sanivida, S.L.</t>
  </si>
  <si>
    <t>B-83649632</t>
  </si>
  <si>
    <t>2 años a contar desde la formalización</t>
  </si>
  <si>
    <t>127/22 L1</t>
  </si>
  <si>
    <t>mejora, mantenimiento y gestión de la ciberseguridad para el ayuntamiento de San Sebastián de los Reyes (Suministro, renovación y mantenimiento de la infraestructura de seguridad del Ayuntamiento)</t>
  </si>
  <si>
    <t>JGL 4/137/2023 28/03/23</t>
  </si>
  <si>
    <t>JGL 8/318/2023 05/09/23</t>
  </si>
  <si>
    <t>ASAC COMUNICACIONES S.L.</t>
  </si>
  <si>
    <t>127/22 L2</t>
  </si>
  <si>
    <t>mejora, mantenimiento y gestión de la ciberseguridad para el ayuntamiento de San Sebastián de los Reyes (Servicio de ciberseguridad gestionada desde Centro de Operaciones )</t>
  </si>
  <si>
    <t>GRUPO ICA SEGURIDAD Y SISTEMAS</t>
  </si>
  <si>
    <t>B88557061</t>
  </si>
  <si>
    <t>17/21</t>
  </si>
  <si>
    <t>Asistencia técnica integral de apoyo a la inspección y control de calidad del servico de parques y jardines</t>
  </si>
  <si>
    <t>Parques y Jardines</t>
  </si>
  <si>
    <t>JGL del 13 de diciembre 2023</t>
  </si>
  <si>
    <t>JGL del 25 de julio 2023</t>
  </si>
  <si>
    <t>TECNIGRAL SL</t>
  </si>
  <si>
    <t>B80081094</t>
  </si>
  <si>
    <t>88/21</t>
  </si>
  <si>
    <t>servicio de conservación, mantenimiento y mejora de zonas verdes municipales, arbolado de alineación y mobiliario urbano de San Sebastián de los Reyes</t>
  </si>
  <si>
    <t>JGL de 13/9/2022</t>
  </si>
  <si>
    <t>JGL de 23/5/2023</t>
  </si>
  <si>
    <t xml:space="preserve">UTE SAN JOSÉ EL EJIDILLO SANSE ZONAS VERDES </t>
  </si>
  <si>
    <t>U13686324</t>
  </si>
  <si>
    <t>9 años</t>
  </si>
  <si>
    <t xml:space="preserve">EXPTE </t>
  </si>
  <si>
    <t>precio unitario 1,22€ hora iva exento.</t>
  </si>
  <si>
    <t>precio unitario 105,02€ hora iva exento.</t>
  </si>
  <si>
    <t>Importes por tipo de contrato
segundo semestres de 2023</t>
  </si>
  <si>
    <t>Procedimiento de adjudicación</t>
  </si>
  <si>
    <t>Nº Contratos</t>
  </si>
  <si>
    <t>% sobre importe adjudicación</t>
  </si>
  <si>
    <t>Importe adjudicación</t>
  </si>
  <si>
    <t>Canon</t>
  </si>
  <si>
    <t>Abierto ordinario</t>
  </si>
  <si>
    <t>Abierto Simp. Abreviado</t>
  </si>
  <si>
    <t>Total</t>
  </si>
  <si>
    <t>Expediente</t>
  </si>
  <si>
    <t>Canón</t>
  </si>
  <si>
    <t>Presupuesto
adjudicación</t>
  </si>
  <si>
    <t>13/18</t>
  </si>
  <si>
    <t>Abierto S. ABREVIADO</t>
  </si>
  <si>
    <t>34/18</t>
  </si>
  <si>
    <t>Base</t>
  </si>
  <si>
    <t>48.1/18</t>
  </si>
  <si>
    <t>48.2/18</t>
  </si>
  <si>
    <t>62.2/18</t>
  </si>
  <si>
    <t>68/18</t>
  </si>
  <si>
    <t>69/18</t>
  </si>
  <si>
    <t>1/19</t>
  </si>
  <si>
    <t xml:space="preserve">Total </t>
  </si>
  <si>
    <t>2/19</t>
  </si>
  <si>
    <t>3/19</t>
  </si>
  <si>
    <t>4/19</t>
  </si>
  <si>
    <t>6/19</t>
  </si>
  <si>
    <t>7/19</t>
  </si>
  <si>
    <t>9.1/19</t>
  </si>
  <si>
    <t>9.2/19</t>
  </si>
  <si>
    <t>9.3/19</t>
  </si>
  <si>
    <t>13/19</t>
  </si>
  <si>
    <t>14/19</t>
  </si>
  <si>
    <t>15/19</t>
  </si>
  <si>
    <t>16 .1/19</t>
  </si>
  <si>
    <t>16.2/19</t>
  </si>
  <si>
    <t>16.3/19</t>
  </si>
  <si>
    <t>17BIS.1/19</t>
  </si>
  <si>
    <t>17BIS.2/19</t>
  </si>
  <si>
    <t>17BIS.3/19</t>
  </si>
  <si>
    <t>18/19</t>
  </si>
  <si>
    <t>20.1/19</t>
  </si>
  <si>
    <t>20.2/19</t>
  </si>
  <si>
    <t>25/19</t>
  </si>
  <si>
    <t>26/19</t>
  </si>
  <si>
    <t>27bis.1/19</t>
  </si>
  <si>
    <t>27bis.2/19</t>
  </si>
  <si>
    <t>28/19</t>
  </si>
  <si>
    <t>29/19</t>
  </si>
  <si>
    <t>30.1/19</t>
  </si>
  <si>
    <t>30.2/19</t>
  </si>
  <si>
    <t>30.3/19</t>
  </si>
  <si>
    <t>33/19</t>
  </si>
  <si>
    <t>35/19</t>
  </si>
  <si>
    <t>36/19</t>
  </si>
  <si>
    <t>37/19</t>
  </si>
  <si>
    <t>38.1/19</t>
  </si>
  <si>
    <t>38.2/19</t>
  </si>
  <si>
    <t>38.3/19</t>
  </si>
  <si>
    <t>38.4/19</t>
  </si>
  <si>
    <t>38.5/19</t>
  </si>
  <si>
    <t>40/19</t>
  </si>
  <si>
    <t>43/19</t>
  </si>
  <si>
    <t>45/19</t>
  </si>
  <si>
    <t>46/19</t>
  </si>
  <si>
    <t>53/19</t>
  </si>
  <si>
    <t>54./19</t>
  </si>
  <si>
    <t>54.2/19</t>
  </si>
  <si>
    <t>54.3/19</t>
  </si>
  <si>
    <t>55.1/19</t>
  </si>
  <si>
    <t>55.2/19</t>
  </si>
  <si>
    <t>55.3/19</t>
  </si>
  <si>
    <t>56/19</t>
  </si>
  <si>
    <t>57/19</t>
  </si>
  <si>
    <t>58/19</t>
  </si>
  <si>
    <t>61/19</t>
  </si>
  <si>
    <t>62/19</t>
  </si>
  <si>
    <t>64/19</t>
  </si>
  <si>
    <t>65/19</t>
  </si>
  <si>
    <t>66.2/19</t>
  </si>
  <si>
    <t>87.1/19</t>
  </si>
  <si>
    <t>87.2/19</t>
  </si>
  <si>
    <t>87.3/19</t>
  </si>
  <si>
    <t>87.4/19</t>
  </si>
  <si>
    <t>89/19</t>
  </si>
  <si>
    <t>91.1/19</t>
  </si>
  <si>
    <t>91.2/19</t>
  </si>
  <si>
    <t>91.3/19</t>
  </si>
  <si>
    <t>93/19</t>
  </si>
  <si>
    <t>Acuerdo / Resolución</t>
  </si>
  <si>
    <t>Año</t>
  </si>
  <si>
    <t>importe de modificación</t>
  </si>
  <si>
    <t>Descripción</t>
  </si>
  <si>
    <t>JGL 25/7/23</t>
  </si>
  <si>
    <t>50/21</t>
  </si>
  <si>
    <t>edificio bienestar social</t>
  </si>
  <si>
    <t>250.073,74 €, y un IVA repercutido de 52.515,46 €</t>
  </si>
  <si>
    <t>Modificación proyecto</t>
  </si>
  <si>
    <t>Res 2023/4962</t>
  </si>
  <si>
    <t>132/22 lote 2-3</t>
  </si>
  <si>
    <t xml:space="preserve">Suministro e instalación de juegos infantiles en zonas verdes municipales y vías públicas </t>
  </si>
  <si>
    <t>-</t>
  </si>
  <si>
    <t xml:space="preserve">Ampliación del periodo de ejecución de los lotes 2 y 3 </t>
  </si>
  <si>
    <t>JGL 18/7/23</t>
  </si>
  <si>
    <t xml:space="preserve">45/22 </t>
  </si>
  <si>
    <t>Videovigilancia</t>
  </si>
  <si>
    <t xml:space="preserve">48.282,14 euros más un IVA de 10.139,24 </t>
  </si>
  <si>
    <t>Incorporación de nuevos servidores</t>
  </si>
  <si>
    <t>Res 2023/4950</t>
  </si>
  <si>
    <t>129/22</t>
  </si>
  <si>
    <t>mantenimiento software deporwin Mayores</t>
  </si>
  <si>
    <t>714,51 € (IVA incluido)</t>
  </si>
  <si>
    <t xml:space="preserve">Apertura de un nuevo centro de Mayores </t>
  </si>
  <si>
    <t>JGL 24/10/23</t>
  </si>
  <si>
    <t>132/22 L4</t>
  </si>
  <si>
    <t>Ampliación del periodo de ejecución del contrato de referencia en lo relativo al Lote 4, Áreas de actuación nº 2 y 6 por un plazo de 1 mes</t>
  </si>
  <si>
    <t>JGL 8/8/23</t>
  </si>
  <si>
    <t>97/21 L4</t>
  </si>
  <si>
    <t>seguros</t>
  </si>
  <si>
    <t>500 € IVA exento</t>
  </si>
  <si>
    <t xml:space="preserve">Incremento de las coberturas del seguro de accidentes para los alumnos que realizan cursos </t>
  </si>
  <si>
    <t>JGL 5/9/23</t>
  </si>
  <si>
    <t>42/22</t>
  </si>
  <si>
    <t>actividades de ocio y tiempo libre infantil y juvenil</t>
  </si>
  <si>
    <t>22.789,47 €, más un IVA repercutido de 2.278,95 €.</t>
  </si>
  <si>
    <t>Aumento del 10% de horas de monitores, aumento del 10% de horas de coordinación y aumento del 10% para contrataciones artísticas.</t>
  </si>
  <si>
    <t>110/21</t>
  </si>
  <si>
    <t>festejos taurinos</t>
  </si>
  <si>
    <t>32.973,02 € y un IVA repercutido del 21% 6.924,33 €</t>
  </si>
  <si>
    <t>Organización de festejos necesarios adaptados al nuevo ciclo 2023</t>
  </si>
  <si>
    <t>Res 2023/4836</t>
  </si>
  <si>
    <t>33/22</t>
  </si>
  <si>
    <t>libros</t>
  </si>
  <si>
    <t>23.045,03 €, IVA incluido</t>
  </si>
  <si>
    <t>Incremente el crédito previsto para la anualidad de 2024 por subvención CAM</t>
  </si>
  <si>
    <t>Res 2023/5971</t>
  </si>
  <si>
    <t>01/23</t>
  </si>
  <si>
    <t xml:space="preserve">obra calle Real </t>
  </si>
  <si>
    <r>
      <t xml:space="preserve">Ampliación del periodo de ejecución del contrato en 32 días naturales a contar desde el </t>
    </r>
    <r>
      <rPr>
        <sz val="10"/>
        <color rgb="FF000000"/>
        <rFont val="Calibri"/>
        <family val="2"/>
        <scheme val="minor"/>
      </rPr>
      <t>20 de noviembre de 2023</t>
    </r>
  </si>
  <si>
    <t>JGL 21/11/23</t>
  </si>
  <si>
    <t>Mantenimiento de zonas verdes</t>
  </si>
  <si>
    <t>ANUAL por un total de 154.579,65 € (IVA excluido</t>
  </si>
  <si>
    <t>Alteración de los servicios a realizar por el Ayuntamiento en los ámbitos geográficos de las entidades urbanísticas colaboradoras de conservación</t>
  </si>
  <si>
    <t>132/22 Lote 4</t>
  </si>
  <si>
    <t>Juegos infantiles. Escuelas infantiles y otoros espacios</t>
  </si>
  <si>
    <t>Modificación del contrato es que el ámbito de instalación del área Nº 2 Escuela Infantil La Locomotora</t>
  </si>
  <si>
    <t>Res 2023/5974</t>
  </si>
  <si>
    <t>Servicio de mantenimiento de la red multiservicio municipal</t>
  </si>
  <si>
    <t>9.352,05€ y un IVA repercutido de 1.963,93€.</t>
  </si>
  <si>
    <t xml:space="preserve">Ampliación del alcance de la red a un nuevo edificio municipal ubicado en la Av. de Ramón y Cajal </t>
  </si>
  <si>
    <t>JGL 7/11/23</t>
  </si>
  <si>
    <t>82/19</t>
  </si>
  <si>
    <t>impresión corporativa</t>
  </si>
  <si>
    <t>4.600 € y un IVA repercutido de 966 €.</t>
  </si>
  <si>
    <t>Impresión de una agenda de la Delegación de Educación</t>
  </si>
  <si>
    <t>JGL 12/12/23</t>
  </si>
  <si>
    <t>28/20</t>
  </si>
  <si>
    <t>PMUS</t>
  </si>
  <si>
    <t>8.263,60 € más 1.735,36 € (IVA del 21%)</t>
  </si>
  <si>
    <t xml:space="preserve">Justificación de la necesidad de revisión del PMUS </t>
  </si>
  <si>
    <t>JGL 5/12/23</t>
  </si>
  <si>
    <t>Carpas Sansestock</t>
  </si>
  <si>
    <t xml:space="preserve">757, 00€ más IVA repercutido de 158,97€, </t>
  </si>
  <si>
    <t xml:space="preserve">Subsanar diversos errores materiales en el desarrollo de la actividad y a la necesidad de alquilar mobiliario adicional en los stands modulares que se quedaron de forma imprevista sin expositor </t>
  </si>
  <si>
    <t>JGL 28/11/23</t>
  </si>
  <si>
    <t>01/20</t>
  </si>
  <si>
    <t>limpieza de edificiios</t>
  </si>
  <si>
    <t>11.084,12 € y un IVA de € 2.327,66 €.</t>
  </si>
  <si>
    <t>Incorporación de nuevos nuevo Centro Mayores y aumento ocupación Vicente Ferrer</t>
  </si>
  <si>
    <t>Res 2023/6667</t>
  </si>
  <si>
    <t xml:space="preserve">Huertos urbanos </t>
  </si>
  <si>
    <t xml:space="preserve">Proyecto modificado Proyecto Modificado de la Obra Construcción de los nuevos huertos urbanos en Avenida de Navarra, 2. </t>
  </si>
  <si>
    <t>Pólizas de seguros de los festejos taurinos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</si>
</sst>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0\ &quot;€&quot;;[Red]\-#,##0\ &quot;€&quot;"/>
    <numFmt numFmtId="8" formatCode="#,##0.00\ &quot;€&quot;;[Red]\-#,##0.00\ &quot;€&quot;"/>
    <numFmt numFmtId="44" formatCode="_-* #,##0.00\ &quot;€&quot;_-;\-* #,##0.00\ &quot;€&quot;_-;_-* &quot;-&quot;??\ &quot;€&quot;_-;_-@_-"/>
    <numFmt numFmtId="43" formatCode="_-* #,##0.00\ _€_-;\-* #,##0.00\ _€_-;_-* &quot;-&quot;??\ _€_-;_-@_-"/>
    <numFmt numFmtId="164" formatCode="#,##0.00\ _€"/>
    <numFmt numFmtId="165" formatCode="#,##0.00\ &quot;€&quot;"/>
    <numFmt numFmtId="166" formatCode="dd/mm/yyyy;@"/>
    <numFmt numFmtId="167" formatCode="_-* #,##0.00\ [$€-C0A]_-;\-* #,##0.00\ [$€-C0A]_-;_-* &quot;-&quot;??\ [$€-C0A]_-;_-@_-"/>
  </numFmts>
  <fonts count="18" x14ac:knownFonts="1">
    <font>
      <sz val="11"/>
      <color theme="1"/>
      <name val="Calibri"/>
      <family val="2"/>
      <scheme val="minor"/>
    </font>
    <font>
      <sz val="11"/>
      <color theme="1"/>
      <name val="Calibri"/>
      <family val="2"/>
      <scheme val="minor"/>
    </font>
    <font>
      <sz val="11"/>
      <color theme="0"/>
      <name val="Calibri"/>
      <family val="2"/>
      <scheme val="minor"/>
    </font>
    <font>
      <sz val="9"/>
      <color theme="1"/>
      <name val="Arial"/>
      <family val="2"/>
    </font>
    <font>
      <sz val="9"/>
      <color theme="1"/>
      <name val="Calibri"/>
      <family val="2"/>
      <scheme val="minor"/>
    </font>
    <font>
      <sz val="10"/>
      <name val="Arial"/>
      <family val="2"/>
    </font>
    <font>
      <sz val="9"/>
      <name val="Calibri"/>
      <family val="2"/>
      <scheme val="minor"/>
    </font>
    <font>
      <sz val="9"/>
      <color rgb="FF000000"/>
      <name val="Calibri"/>
      <family val="2"/>
      <scheme val="minor"/>
    </font>
    <font>
      <sz val="9"/>
      <color indexed="8"/>
      <name val="Calibri"/>
      <family val="2"/>
      <scheme val="minor"/>
    </font>
    <font>
      <sz val="8"/>
      <color theme="1"/>
      <name val="Arial"/>
      <family val="2"/>
    </font>
    <font>
      <sz val="20"/>
      <color theme="1"/>
      <name val="Calibri"/>
      <family val="2"/>
      <scheme val="minor"/>
    </font>
    <font>
      <b/>
      <sz val="9"/>
      <name val="Arial"/>
      <family val="2"/>
    </font>
    <font>
      <sz val="8"/>
      <name val="Arial"/>
      <family val="2"/>
    </font>
    <font>
      <sz val="9"/>
      <name val="Arial"/>
      <family val="2"/>
    </font>
    <font>
      <sz val="11"/>
      <name val="Calibri"/>
      <family val="2"/>
      <scheme val="minor"/>
    </font>
    <font>
      <sz val="10"/>
      <color theme="1"/>
      <name val="Calibri"/>
      <family val="2"/>
      <scheme val="minor"/>
    </font>
    <font>
      <sz val="10"/>
      <color rgb="FF000000"/>
      <name val="Calibri"/>
      <family val="2"/>
      <scheme val="minor"/>
    </font>
    <font>
      <sz val="11"/>
      <color rgb="FF000000"/>
      <name val="Calibri"/>
      <family val="2"/>
      <scheme val="minor"/>
    </font>
  </fonts>
  <fills count="11">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indexed="13"/>
        <bgColor indexed="64"/>
      </patternFill>
    </fill>
    <fill>
      <patternFill patternType="solid">
        <fgColor indexed="47"/>
        <bgColor indexed="64"/>
      </patternFill>
    </fill>
    <fill>
      <patternFill patternType="solid">
        <fgColor indexed="43"/>
        <bgColor indexed="64"/>
      </patternFill>
    </fill>
    <fill>
      <patternFill patternType="solid">
        <fgColor theme="3" tint="0.59999389629810485"/>
        <bgColor indexed="64"/>
      </patternFill>
    </fill>
    <fill>
      <patternFill patternType="solid">
        <fgColor theme="0"/>
        <bgColor theme="8" tint="0.79998168889431442"/>
      </patternFill>
    </fill>
  </fills>
  <borders count="1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indexed="64"/>
      </top>
      <bottom style="thin">
        <color theme="8" tint="0.39997558519241921"/>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cellStyleXfs>
  <cellXfs count="248">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0" fontId="3" fillId="0" borderId="0" xfId="0" applyFont="1" applyAlignment="1">
      <alignment wrapText="1"/>
    </xf>
    <xf numFmtId="49" fontId="4" fillId="0" borderId="4" xfId="0" applyNumberFormat="1"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5" xfId="4" applyFont="1" applyFill="1" applyBorder="1" applyAlignment="1">
      <alignment horizontal="center" vertical="center" wrapText="1"/>
    </xf>
    <xf numFmtId="44" fontId="4" fillId="0" borderId="4" xfId="2"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4" xfId="0" applyFont="1" applyBorder="1" applyAlignment="1">
      <alignment wrapText="1"/>
    </xf>
    <xf numFmtId="0" fontId="4" fillId="0" borderId="0" xfId="0" applyFont="1" applyBorder="1" applyAlignment="1">
      <alignment horizontal="center" vertical="center" wrapText="1"/>
    </xf>
    <xf numFmtId="44" fontId="4" fillId="0" borderId="4" xfId="5" applyFont="1" applyBorder="1" applyAlignment="1">
      <alignment vertical="center" wrapText="1"/>
    </xf>
    <xf numFmtId="0" fontId="4" fillId="0" borderId="4" xfId="0" applyFont="1" applyFill="1" applyBorder="1" applyAlignment="1">
      <alignment horizontal="center" vertical="center" wrapText="1"/>
    </xf>
    <xf numFmtId="0" fontId="4" fillId="3" borderId="0" xfId="0" applyFont="1" applyFill="1" applyAlignment="1">
      <alignment wrapText="1"/>
    </xf>
    <xf numFmtId="49" fontId="4" fillId="0" borderId="4" xfId="0" applyNumberFormat="1" applyFont="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6" fillId="0" borderId="4" xfId="4" applyFont="1" applyFill="1" applyBorder="1" applyAlignment="1">
      <alignment horizontal="center" vertical="center" wrapText="1"/>
    </xf>
    <xf numFmtId="0" fontId="6" fillId="0" borderId="4" xfId="4" applyFont="1" applyFill="1" applyBorder="1" applyAlignment="1">
      <alignment horizontal="center" vertical="center"/>
    </xf>
    <xf numFmtId="44" fontId="4" fillId="0" borderId="4" xfId="2" applyFont="1" applyBorder="1" applyAlignment="1">
      <alignment horizontal="center" vertical="center"/>
    </xf>
    <xf numFmtId="0" fontId="4" fillId="0" borderId="4" xfId="0" applyFont="1" applyBorder="1" applyAlignment="1">
      <alignment horizontal="center" vertical="center"/>
    </xf>
    <xf numFmtId="0" fontId="7" fillId="0" borderId="4" xfId="0" applyFont="1" applyBorder="1" applyAlignment="1">
      <alignment horizontal="center" vertical="center" wrapText="1"/>
    </xf>
    <xf numFmtId="165" fontId="6" fillId="0" borderId="4" xfId="0" applyNumberFormat="1" applyFont="1" applyBorder="1" applyAlignment="1">
      <alignment vertical="center" wrapText="1"/>
    </xf>
    <xf numFmtId="14"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4" fillId="0" borderId="0" xfId="0" applyFont="1" applyAlignment="1">
      <alignment wrapText="1"/>
    </xf>
    <xf numFmtId="0" fontId="4" fillId="0" borderId="4" xfId="0" applyFont="1" applyBorder="1" applyAlignment="1">
      <alignment horizontal="left" vertical="center" wrapText="1"/>
    </xf>
    <xf numFmtId="0" fontId="6" fillId="0" borderId="4" xfId="0" applyFont="1" applyBorder="1" applyAlignment="1">
      <alignment horizontal="left" vertical="center" wrapText="1"/>
    </xf>
    <xf numFmtId="0" fontId="4" fillId="0" borderId="4" xfId="4" applyNumberFormat="1" applyFont="1" applyBorder="1" applyAlignment="1">
      <alignment horizontal="center" vertical="center" wrapText="1"/>
    </xf>
    <xf numFmtId="0" fontId="4" fillId="0" borderId="5" xfId="4" applyNumberFormat="1" applyFont="1" applyBorder="1" applyAlignment="1">
      <alignment horizontal="center" vertical="center" wrapText="1"/>
    </xf>
    <xf numFmtId="44" fontId="7" fillId="0" borderId="4" xfId="2" applyFont="1" applyBorder="1" applyAlignment="1">
      <alignment horizontal="center" vertical="center"/>
    </xf>
    <xf numFmtId="0" fontId="6" fillId="0" borderId="0" xfId="0" applyFont="1" applyBorder="1" applyAlignment="1">
      <alignment horizontal="center" vertical="center" wrapText="1"/>
    </xf>
    <xf numFmtId="4" fontId="7" fillId="0" borderId="4" xfId="0" applyNumberFormat="1" applyFont="1" applyBorder="1" applyAlignment="1">
      <alignment vertical="center"/>
    </xf>
    <xf numFmtId="4" fontId="6" fillId="0" borderId="4" xfId="0" applyNumberFormat="1" applyFont="1" applyBorder="1" applyAlignment="1">
      <alignment vertical="center"/>
    </xf>
    <xf numFmtId="44" fontId="4" fillId="0" borderId="0" xfId="5" applyFont="1" applyBorder="1" applyAlignment="1">
      <alignment vertical="center" wrapText="1"/>
    </xf>
    <xf numFmtId="49" fontId="6" fillId="0" borderId="4" xfId="0" applyNumberFormat="1" applyFont="1" applyBorder="1" applyAlignment="1">
      <alignment horizontal="center" vertical="center" wrapText="1"/>
    </xf>
    <xf numFmtId="44" fontId="6" fillId="0" borderId="4" xfId="2" applyFont="1" applyBorder="1" applyAlignment="1">
      <alignment horizontal="center" vertical="center" wrapText="1"/>
    </xf>
    <xf numFmtId="44" fontId="6" fillId="0" borderId="4" xfId="5" applyFont="1" applyBorder="1" applyAlignment="1">
      <alignment vertical="center" wrapText="1"/>
    </xf>
    <xf numFmtId="0" fontId="6" fillId="0" borderId="4" xfId="0" applyFont="1" applyBorder="1" applyAlignment="1">
      <alignment horizontal="center" wrapText="1"/>
    </xf>
    <xf numFmtId="0" fontId="4" fillId="0" borderId="4" xfId="0" applyFont="1" applyBorder="1" applyAlignment="1">
      <alignment horizontal="center" wrapText="1"/>
    </xf>
    <xf numFmtId="49" fontId="6" fillId="0" borderId="5"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44" fontId="6" fillId="0" borderId="5" xfId="2" applyFont="1" applyBorder="1" applyAlignment="1">
      <alignment horizontal="center" vertical="center" wrapText="1"/>
    </xf>
    <xf numFmtId="0" fontId="4"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wrapText="1"/>
    </xf>
    <xf numFmtId="44" fontId="6" fillId="0" borderId="5" xfId="5" applyFont="1" applyBorder="1" applyAlignment="1">
      <alignment vertical="center" wrapText="1"/>
    </xf>
    <xf numFmtId="0" fontId="7" fillId="0" borderId="4" xfId="0" applyFont="1" applyBorder="1" applyAlignment="1">
      <alignment horizontal="center"/>
    </xf>
    <xf numFmtId="6" fontId="7" fillId="0" borderId="4" xfId="0" applyNumberFormat="1" applyFont="1" applyBorder="1"/>
    <xf numFmtId="4" fontId="7" fillId="0" borderId="4" xfId="0" applyNumberFormat="1" applyFont="1" applyBorder="1"/>
    <xf numFmtId="49" fontId="4" fillId="0" borderId="5" xfId="0" applyNumberFormat="1" applyFont="1" applyBorder="1" applyAlignment="1">
      <alignment horizontal="center" vertical="center" wrapText="1"/>
    </xf>
    <xf numFmtId="0" fontId="4" fillId="0" borderId="5" xfId="0" applyFont="1" applyBorder="1" applyAlignment="1">
      <alignment horizontal="left" vertical="center" wrapText="1"/>
    </xf>
    <xf numFmtId="44" fontId="4" fillId="0" borderId="5" xfId="2" applyFont="1" applyBorder="1" applyAlignment="1">
      <alignment horizontal="center" vertical="center" wrapText="1"/>
    </xf>
    <xf numFmtId="44" fontId="4" fillId="0" borderId="5" xfId="5" applyFont="1" applyBorder="1" applyAlignment="1">
      <alignment vertical="center" wrapText="1"/>
    </xf>
    <xf numFmtId="8" fontId="7" fillId="0" borderId="4" xfId="0" applyNumberFormat="1" applyFont="1" applyBorder="1" applyAlignment="1">
      <alignment vertical="center"/>
    </xf>
    <xf numFmtId="14" fontId="4" fillId="0" borderId="4" xfId="0" applyNumberFormat="1" applyFont="1" applyBorder="1" applyAlignment="1">
      <alignment wrapText="1"/>
    </xf>
    <xf numFmtId="0" fontId="7" fillId="0" borderId="4" xfId="0" applyFont="1" applyBorder="1" applyAlignment="1">
      <alignment horizontal="center" vertical="center"/>
    </xf>
    <xf numFmtId="0" fontId="6" fillId="0" borderId="0" xfId="0" applyFont="1" applyBorder="1" applyAlignment="1">
      <alignment vertical="center" wrapText="1"/>
    </xf>
    <xf numFmtId="14" fontId="4" fillId="0" borderId="4" xfId="0" applyNumberFormat="1" applyFont="1" applyBorder="1" applyAlignment="1">
      <alignment vertical="center"/>
    </xf>
    <xf numFmtId="0" fontId="6" fillId="0" borderId="4" xfId="0" applyFont="1" applyBorder="1" applyAlignment="1">
      <alignment horizontal="center"/>
    </xf>
    <xf numFmtId="14" fontId="4" fillId="0" borderId="4" xfId="0" applyNumberFormat="1" applyFont="1" applyBorder="1" applyAlignment="1">
      <alignment horizontal="center" vertical="center"/>
    </xf>
    <xf numFmtId="0" fontId="4" fillId="0" borderId="0" xfId="0" applyFont="1" applyBorder="1" applyAlignment="1">
      <alignment horizontal="left" vertical="center"/>
    </xf>
    <xf numFmtId="0" fontId="7"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7" xfId="4" applyFont="1" applyFill="1" applyBorder="1" applyAlignment="1">
      <alignment horizontal="center" vertical="center" wrapText="1"/>
    </xf>
    <xf numFmtId="44" fontId="6" fillId="0" borderId="2" xfId="2"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wrapText="1"/>
    </xf>
    <xf numFmtId="0" fontId="7" fillId="0" borderId="2" xfId="0" applyFont="1" applyBorder="1" applyAlignment="1">
      <alignment horizontal="center" vertical="center" wrapText="1"/>
    </xf>
    <xf numFmtId="0" fontId="7" fillId="0" borderId="2" xfId="0" applyFont="1" applyBorder="1" applyAlignment="1">
      <alignment horizontal="center"/>
    </xf>
    <xf numFmtId="44" fontId="6" fillId="0" borderId="2" xfId="5" applyFont="1" applyBorder="1" applyAlignment="1">
      <alignment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4" applyFont="1" applyFill="1" applyBorder="1" applyAlignment="1">
      <alignment horizontal="center" vertical="center" wrapText="1"/>
    </xf>
    <xf numFmtId="165" fontId="6" fillId="0" borderId="5" xfId="4" applyNumberFormat="1" applyFont="1" applyFill="1" applyBorder="1" applyAlignment="1">
      <alignment horizontal="center" vertical="center" wrapText="1"/>
    </xf>
    <xf numFmtId="14" fontId="6" fillId="0" borderId="5" xfId="4" applyNumberFormat="1" applyFont="1" applyFill="1" applyBorder="1" applyAlignment="1">
      <alignment horizontal="center" vertical="center" wrapText="1"/>
    </xf>
    <xf numFmtId="14" fontId="8" fillId="0" borderId="5" xfId="4" applyNumberFormat="1" applyFont="1" applyFill="1" applyBorder="1" applyAlignment="1">
      <alignment horizontal="center" vertical="center" wrapText="1"/>
    </xf>
    <xf numFmtId="44" fontId="6" fillId="0" borderId="5" xfId="5" applyFont="1" applyFill="1" applyBorder="1" applyAlignment="1">
      <alignment horizontal="center" vertical="center" wrapText="1"/>
    </xf>
    <xf numFmtId="166" fontId="6" fillId="0" borderId="5" xfId="4"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14" fontId="6" fillId="0" borderId="4" xfId="4" applyNumberFormat="1" applyFont="1" applyFill="1" applyBorder="1" applyAlignment="1">
      <alignment horizontal="center" vertical="center" wrapText="1"/>
    </xf>
    <xf numFmtId="14" fontId="8" fillId="0" borderId="4" xfId="4" applyNumberFormat="1" applyFont="1" applyFill="1" applyBorder="1" applyAlignment="1">
      <alignment horizontal="center" vertical="center"/>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4" applyFont="1" applyFill="1" applyBorder="1" applyAlignment="1">
      <alignment horizontal="center" vertical="center" wrapText="1"/>
    </xf>
    <xf numFmtId="0" fontId="6"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165" fontId="6" fillId="0" borderId="5" xfId="4" applyNumberFormat="1" applyFont="1" applyFill="1" applyBorder="1" applyAlignment="1">
      <alignment horizontal="center" vertical="center"/>
    </xf>
    <xf numFmtId="14" fontId="8" fillId="0" borderId="5" xfId="4" applyNumberFormat="1" applyFont="1" applyFill="1" applyBorder="1" applyAlignment="1">
      <alignment horizontal="center" vertical="center"/>
    </xf>
    <xf numFmtId="14" fontId="6" fillId="0" borderId="5" xfId="4" applyNumberFormat="1" applyFont="1" applyFill="1" applyBorder="1" applyAlignment="1">
      <alignment horizontal="center" vertical="center"/>
    </xf>
    <xf numFmtId="0" fontId="6" fillId="0" borderId="5" xfId="4" applyFont="1" applyFill="1" applyBorder="1" applyAlignment="1">
      <alignment horizontal="center" vertical="center"/>
    </xf>
    <xf numFmtId="44" fontId="6" fillId="0" borderId="5" xfId="5" applyFont="1" applyFill="1" applyBorder="1" applyAlignment="1">
      <alignment horizontal="center" vertical="center"/>
    </xf>
    <xf numFmtId="166" fontId="6" fillId="0" borderId="5" xfId="4" applyNumberFormat="1" applyFont="1" applyFill="1" applyBorder="1" applyAlignment="1">
      <alignment horizontal="center" vertical="center"/>
    </xf>
    <xf numFmtId="0" fontId="4" fillId="0" borderId="5" xfId="4" applyFont="1" applyFill="1" applyBorder="1" applyAlignment="1">
      <alignment horizontal="left" vertical="center" wrapText="1"/>
    </xf>
    <xf numFmtId="14" fontId="6" fillId="0" borderId="5" xfId="5" applyNumberFormat="1" applyFont="1" applyFill="1" applyBorder="1" applyAlignment="1">
      <alignment horizontal="center" vertical="center"/>
    </xf>
    <xf numFmtId="49" fontId="4" fillId="4" borderId="4" xfId="0" applyNumberFormat="1" applyFont="1" applyFill="1" applyBorder="1" applyAlignment="1">
      <alignment horizontal="center" vertical="center" wrapText="1"/>
    </xf>
    <xf numFmtId="0" fontId="6" fillId="4" borderId="8" xfId="4" applyNumberFormat="1" applyFont="1" applyFill="1" applyBorder="1" applyAlignment="1">
      <alignment horizontal="center" vertical="center" wrapText="1"/>
    </xf>
    <xf numFmtId="49" fontId="4" fillId="5" borderId="4" xfId="0" applyNumberFormat="1" applyFont="1" applyFill="1" applyBorder="1" applyAlignment="1">
      <alignment horizontal="center" vertical="center" wrapText="1"/>
    </xf>
    <xf numFmtId="0" fontId="6" fillId="5" borderId="8" xfId="4" applyNumberFormat="1" applyFont="1" applyFill="1" applyBorder="1" applyAlignment="1">
      <alignment horizontal="center" vertical="center" wrapText="1"/>
    </xf>
    <xf numFmtId="49" fontId="4" fillId="4" borderId="4" xfId="0" applyNumberFormat="1" applyFont="1" applyFill="1" applyBorder="1" applyAlignment="1">
      <alignment horizontal="center" vertical="center"/>
    </xf>
    <xf numFmtId="0" fontId="6" fillId="4" borderId="4" xfId="4" applyNumberFormat="1" applyFont="1" applyFill="1" applyBorder="1" applyAlignment="1">
      <alignment horizontal="center" vertical="center" wrapText="1"/>
    </xf>
    <xf numFmtId="0" fontId="4" fillId="4" borderId="8" xfId="4" applyNumberFormat="1"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49" fontId="6" fillId="5" borderId="8"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67" fontId="3" fillId="0" borderId="4" xfId="2"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alignment horizontal="center"/>
    </xf>
    <xf numFmtId="44" fontId="4" fillId="4" borderId="4" xfId="5" applyNumberFormat="1" applyFont="1" applyFill="1" applyBorder="1" applyAlignment="1">
      <alignment vertical="center" wrapText="1"/>
    </xf>
    <xf numFmtId="44" fontId="4" fillId="5" borderId="4" xfId="5" applyNumberFormat="1" applyFont="1" applyFill="1" applyBorder="1" applyAlignment="1">
      <alignment vertical="center" wrapText="1"/>
    </xf>
    <xf numFmtId="165" fontId="6" fillId="4" borderId="4" xfId="0" applyNumberFormat="1" applyFont="1" applyFill="1" applyBorder="1" applyAlignment="1">
      <alignment vertical="center" wrapText="1"/>
    </xf>
    <xf numFmtId="4" fontId="7" fillId="4" borderId="4" xfId="0" applyNumberFormat="1" applyFont="1" applyFill="1" applyBorder="1" applyAlignment="1">
      <alignment vertical="center"/>
    </xf>
    <xf numFmtId="4" fontId="6" fillId="4" borderId="4" xfId="0" applyNumberFormat="1" applyFont="1" applyFill="1" applyBorder="1" applyAlignment="1">
      <alignment vertical="center"/>
    </xf>
    <xf numFmtId="44" fontId="4" fillId="4" borderId="9" xfId="5" applyNumberFormat="1" applyFont="1" applyFill="1" applyBorder="1" applyAlignment="1">
      <alignment vertical="center" wrapText="1"/>
    </xf>
    <xf numFmtId="44" fontId="6" fillId="5" borderId="4" xfId="5" applyNumberFormat="1" applyFont="1" applyFill="1" applyBorder="1" applyAlignment="1">
      <alignment vertical="center" wrapText="1"/>
    </xf>
    <xf numFmtId="44" fontId="6" fillId="4" borderId="4" xfId="5" applyNumberFormat="1" applyFont="1" applyFill="1" applyBorder="1" applyAlignment="1">
      <alignment vertical="center" wrapText="1"/>
    </xf>
    <xf numFmtId="44" fontId="6" fillId="5" borderId="8" xfId="5" applyNumberFormat="1" applyFont="1" applyFill="1" applyBorder="1" applyAlignment="1">
      <alignment vertical="center" wrapText="1"/>
    </xf>
    <xf numFmtId="6" fontId="7" fillId="5" borderId="4" xfId="0" applyNumberFormat="1" applyFont="1" applyFill="1" applyBorder="1"/>
    <xf numFmtId="4" fontId="7" fillId="5" borderId="4" xfId="0" applyNumberFormat="1" applyFont="1" applyFill="1" applyBorder="1"/>
    <xf numFmtId="44" fontId="4" fillId="5" borderId="8" xfId="5" applyNumberFormat="1" applyFont="1" applyFill="1" applyBorder="1" applyAlignment="1">
      <alignment vertical="center" wrapText="1"/>
    </xf>
    <xf numFmtId="8" fontId="7" fillId="5" borderId="4" xfId="0" applyNumberFormat="1" applyFont="1" applyFill="1" applyBorder="1" applyAlignment="1">
      <alignment vertical="center"/>
    </xf>
    <xf numFmtId="4" fontId="7" fillId="5" borderId="4" xfId="0" applyNumberFormat="1" applyFont="1" applyFill="1" applyBorder="1" applyAlignment="1">
      <alignment vertical="center"/>
    </xf>
    <xf numFmtId="49" fontId="4" fillId="5" borderId="8" xfId="0" applyNumberFormat="1" applyFont="1" applyFill="1" applyBorder="1" applyAlignment="1">
      <alignment horizontal="center" vertical="center" wrapText="1"/>
    </xf>
    <xf numFmtId="0" fontId="0" fillId="6" borderId="4" xfId="0" applyFill="1" applyBorder="1" applyAlignment="1">
      <alignment horizontal="center" vertical="center" wrapText="1"/>
    </xf>
    <xf numFmtId="0" fontId="5" fillId="0" borderId="4" xfId="0" applyFont="1" applyBorder="1" applyAlignment="1">
      <alignment horizontal="center" vertical="center" wrapText="1"/>
    </xf>
    <xf numFmtId="0" fontId="0" fillId="7" borderId="4" xfId="0" applyFill="1" applyBorder="1" applyAlignment="1">
      <alignment horizontal="center"/>
    </xf>
    <xf numFmtId="10" fontId="0" fillId="7" borderId="4" xfId="3" applyNumberFormat="1" applyFont="1" applyFill="1" applyBorder="1" applyAlignment="1">
      <alignment horizontal="center"/>
    </xf>
    <xf numFmtId="44" fontId="0" fillId="7" borderId="4" xfId="2" applyFont="1" applyFill="1" applyBorder="1"/>
    <xf numFmtId="0" fontId="0" fillId="0" borderId="0" xfId="0" applyFill="1" applyBorder="1" applyAlignment="1">
      <alignment horizontal="center" vertical="center" wrapText="1"/>
    </xf>
    <xf numFmtId="0" fontId="11" fillId="6" borderId="0" xfId="0" applyFont="1" applyFill="1" applyBorder="1" applyAlignment="1">
      <alignment horizontal="center" vertical="center" textRotation="90" wrapText="1"/>
    </xf>
    <xf numFmtId="0" fontId="0" fillId="8" borderId="4" xfId="0" applyFill="1" applyBorder="1" applyAlignment="1">
      <alignment horizontal="center"/>
    </xf>
    <xf numFmtId="9" fontId="0" fillId="8" borderId="4" xfId="3" applyFont="1" applyFill="1" applyBorder="1" applyAlignment="1">
      <alignment horizontal="center"/>
    </xf>
    <xf numFmtId="44" fontId="0" fillId="8" borderId="4" xfId="2" applyFont="1" applyFill="1" applyBorder="1" applyAlignment="1">
      <alignment horizontal="center"/>
    </xf>
    <xf numFmtId="0" fontId="12" fillId="2" borderId="4"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13" fillId="9"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164" fontId="13" fillId="2" borderId="4" xfId="0" applyNumberFormat="1" applyFont="1" applyFill="1" applyBorder="1" applyAlignment="1">
      <alignment horizontal="center" vertical="center" wrapText="1"/>
    </xf>
    <xf numFmtId="4" fontId="13" fillId="2" borderId="4" xfId="0" applyNumberFormat="1" applyFont="1" applyFill="1" applyBorder="1" applyAlignment="1">
      <alignment horizontal="center" vertical="center" wrapText="1"/>
    </xf>
    <xf numFmtId="0" fontId="0" fillId="0" borderId="0" xfId="0" applyAlignment="1">
      <alignment wrapText="1"/>
    </xf>
    <xf numFmtId="0" fontId="13" fillId="2" borderId="2" xfId="0" applyFont="1" applyFill="1" applyBorder="1" applyAlignment="1">
      <alignment horizontal="left" vertical="center" wrapText="1"/>
    </xf>
    <xf numFmtId="0" fontId="13" fillId="2" borderId="5" xfId="0" applyFont="1" applyFill="1" applyBorder="1" applyAlignment="1">
      <alignment horizontal="center" vertical="center" wrapText="1"/>
    </xf>
    <xf numFmtId="43" fontId="13" fillId="2" borderId="4" xfId="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0" fontId="13" fillId="4" borderId="4" xfId="0" applyFont="1" applyFill="1" applyBorder="1" applyAlignment="1">
      <alignment horizontal="center" vertical="center"/>
    </xf>
    <xf numFmtId="0" fontId="13" fillId="5" borderId="4"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167" fontId="5" fillId="0" borderId="4" xfId="0" applyNumberFormat="1" applyFont="1" applyBorder="1" applyAlignment="1">
      <alignment horizontal="center" vertical="center" wrapText="1"/>
    </xf>
    <xf numFmtId="44" fontId="5" fillId="6" borderId="4" xfId="2" applyFont="1" applyFill="1" applyBorder="1" applyAlignment="1">
      <alignment horizontal="center" vertical="center" wrapText="1"/>
    </xf>
    <xf numFmtId="44" fontId="0" fillId="4" borderId="4" xfId="6" applyNumberFormat="1" applyFont="1" applyFill="1" applyBorder="1" applyAlignment="1">
      <alignment vertical="top" wrapText="1"/>
    </xf>
    <xf numFmtId="0" fontId="13" fillId="5" borderId="4" xfId="4" applyFont="1" applyFill="1" applyBorder="1" applyAlignment="1">
      <alignment horizontal="center" vertical="center" wrapText="1"/>
    </xf>
    <xf numFmtId="44" fontId="0" fillId="5" borderId="4" xfId="6" applyNumberFormat="1" applyFont="1" applyFill="1" applyBorder="1" applyAlignment="1">
      <alignment vertical="top" wrapText="1"/>
    </xf>
    <xf numFmtId="49" fontId="3" fillId="10" borderId="4"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3" fillId="4" borderId="4" xfId="4" applyFont="1" applyFill="1" applyBorder="1" applyAlignment="1">
      <alignment horizontal="center" vertical="center" wrapText="1"/>
    </xf>
    <xf numFmtId="0" fontId="3" fillId="5" borderId="4" xfId="4" applyFont="1" applyFill="1" applyBorder="1" applyAlignment="1">
      <alignment horizontal="center" vertical="center" wrapText="1"/>
    </xf>
    <xf numFmtId="44" fontId="0" fillId="0" borderId="0" xfId="0" applyNumberFormat="1" applyAlignment="1">
      <alignment wrapText="1"/>
    </xf>
    <xf numFmtId="0" fontId="3" fillId="4" borderId="5" xfId="4" applyFont="1" applyFill="1" applyBorder="1" applyAlignment="1">
      <alignment horizontal="center" vertical="center" wrapText="1"/>
    </xf>
    <xf numFmtId="0" fontId="3" fillId="10" borderId="4" xfId="0" applyNumberFormat="1" applyFont="1" applyFill="1" applyBorder="1" applyAlignment="1">
      <alignment horizontal="center" vertical="center" wrapText="1"/>
    </xf>
    <xf numFmtId="0" fontId="0" fillId="0" borderId="0" xfId="0" applyBorder="1" applyAlignment="1">
      <alignment wrapText="1"/>
    </xf>
    <xf numFmtId="0" fontId="3" fillId="3" borderId="4" xfId="0" applyNumberFormat="1" applyFont="1" applyFill="1" applyBorder="1" applyAlignment="1">
      <alignment horizontal="center" vertical="center" wrapText="1"/>
    </xf>
    <xf numFmtId="0" fontId="13" fillId="5" borderId="5" xfId="4" applyFont="1" applyFill="1" applyBorder="1" applyAlignment="1">
      <alignment horizontal="center" vertical="center" wrapText="1"/>
    </xf>
    <xf numFmtId="0" fontId="13" fillId="4" borderId="5" xfId="4" applyFont="1" applyFill="1" applyBorder="1" applyAlignment="1">
      <alignment horizontal="center" vertical="center" wrapText="1"/>
    </xf>
    <xf numFmtId="44" fontId="3" fillId="5" borderId="4" xfId="5"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10" borderId="4" xfId="0"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44" fontId="6" fillId="4" borderId="11" xfId="5" applyNumberFormat="1" applyFont="1" applyFill="1" applyBorder="1" applyAlignment="1">
      <alignment vertical="center" wrapText="1"/>
    </xf>
    <xf numFmtId="49" fontId="4" fillId="4" borderId="8" xfId="0" applyNumberFormat="1" applyFont="1" applyFill="1" applyBorder="1" applyAlignment="1">
      <alignment horizontal="center" vertical="center" wrapText="1"/>
    </xf>
    <xf numFmtId="44" fontId="6" fillId="4" borderId="8" xfId="5" applyNumberFormat="1" applyFont="1" applyFill="1" applyBorder="1" applyAlignment="1">
      <alignment horizontal="center" vertical="center" wrapText="1"/>
    </xf>
    <xf numFmtId="44" fontId="6" fillId="5" borderId="8" xfId="5" applyNumberFormat="1" applyFont="1" applyFill="1" applyBorder="1" applyAlignment="1">
      <alignment horizontal="center" vertical="center" wrapText="1"/>
    </xf>
    <xf numFmtId="0" fontId="6" fillId="4" borderId="12" xfId="4" applyNumberFormat="1" applyFont="1" applyFill="1" applyBorder="1" applyAlignment="1">
      <alignment horizontal="center" vertical="center" wrapText="1"/>
    </xf>
    <xf numFmtId="0" fontId="6" fillId="5" borderId="12" xfId="4"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4" fontId="6" fillId="5" borderId="8" xfId="5" applyNumberFormat="1" applyFont="1" applyFill="1" applyBorder="1" applyAlignment="1">
      <alignment horizontal="center" vertical="center"/>
    </xf>
    <xf numFmtId="49" fontId="4" fillId="4" borderId="13" xfId="0" applyNumberFormat="1" applyFont="1" applyFill="1" applyBorder="1" applyAlignment="1">
      <alignment horizontal="center" vertical="center" wrapText="1"/>
    </xf>
    <xf numFmtId="0" fontId="6" fillId="4" borderId="13" xfId="4" applyNumberFormat="1" applyFont="1" applyFill="1" applyBorder="1" applyAlignment="1">
      <alignment horizontal="center" vertical="center" wrapText="1"/>
    </xf>
    <xf numFmtId="44" fontId="6" fillId="4" borderId="13" xfId="5" applyNumberFormat="1" applyFont="1" applyFill="1" applyBorder="1" applyAlignment="1">
      <alignment horizontal="center" vertical="center"/>
    </xf>
    <xf numFmtId="49" fontId="3" fillId="5" borderId="4" xfId="0" applyNumberFormat="1" applyFont="1" applyFill="1" applyBorder="1" applyAlignment="1">
      <alignment horizontal="center" vertical="center" wrapText="1"/>
    </xf>
    <xf numFmtId="44" fontId="3" fillId="5" borderId="4" xfId="2"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4" fontId="3" fillId="4" borderId="4" xfId="2" applyNumberFormat="1" applyFont="1" applyFill="1" applyBorder="1" applyAlignment="1">
      <alignment horizontal="center" vertical="center" wrapText="1"/>
    </xf>
    <xf numFmtId="49" fontId="3" fillId="5" borderId="5" xfId="0" applyNumberFormat="1" applyFont="1" applyFill="1" applyBorder="1" applyAlignment="1">
      <alignment horizontal="center" vertical="center" wrapText="1"/>
    </xf>
    <xf numFmtId="0" fontId="3" fillId="5" borderId="5" xfId="4" applyFont="1" applyFill="1" applyBorder="1" applyAlignment="1">
      <alignment horizontal="center" vertical="center" wrapText="1"/>
    </xf>
    <xf numFmtId="44" fontId="3" fillId="5" borderId="5" xfId="2"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4" fontId="3" fillId="4" borderId="5" xfId="2" applyNumberFormat="1" applyFont="1" applyFill="1" applyBorder="1" applyAlignment="1">
      <alignment horizontal="center" vertical="center" wrapText="1"/>
    </xf>
    <xf numFmtId="49" fontId="3" fillId="5" borderId="13" xfId="0" applyNumberFormat="1" applyFont="1" applyFill="1" applyBorder="1" applyAlignment="1">
      <alignment horizontal="center" vertical="center" wrapText="1"/>
    </xf>
    <xf numFmtId="0" fontId="3" fillId="5" borderId="13" xfId="4" applyFont="1" applyFill="1" applyBorder="1" applyAlignment="1">
      <alignment horizontal="center" vertical="center" wrapText="1"/>
    </xf>
    <xf numFmtId="0" fontId="3" fillId="5" borderId="13" xfId="0" applyFont="1" applyFill="1" applyBorder="1" applyAlignment="1">
      <alignment horizontal="center" vertical="center" wrapText="1"/>
    </xf>
    <xf numFmtId="44" fontId="3" fillId="5" borderId="13" xfId="2"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4" fontId="13" fillId="5" borderId="8" xfId="5"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0" fillId="0" borderId="0" xfId="0" applyFont="1"/>
    <xf numFmtId="14" fontId="14" fillId="0" borderId="4" xfId="0" applyNumberFormat="1" applyFont="1" applyFill="1" applyBorder="1" applyAlignment="1">
      <alignment horizontal="center" vertical="center"/>
    </xf>
    <xf numFmtId="0" fontId="14" fillId="0" borderId="4" xfId="0" applyFont="1" applyFill="1" applyBorder="1" applyAlignment="1">
      <alignment horizontal="left" vertical="center"/>
    </xf>
    <xf numFmtId="49" fontId="0" fillId="0" borderId="4" xfId="0" applyNumberFormat="1"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4" xfId="0" applyFont="1" applyBorder="1" applyAlignment="1">
      <alignment horizontal="justify" vertical="center"/>
    </xf>
    <xf numFmtId="0" fontId="14" fillId="0" borderId="4" xfId="0" applyFont="1" applyBorder="1" applyAlignment="1">
      <alignment vertical="center" wrapText="1"/>
    </xf>
    <xf numFmtId="0" fontId="0" fillId="0" borderId="4" xfId="0" applyFont="1" applyFill="1" applyBorder="1" applyAlignment="1">
      <alignment horizontal="center" vertical="center"/>
    </xf>
    <xf numFmtId="0" fontId="14" fillId="0" borderId="4" xfId="0" applyFont="1" applyFill="1" applyBorder="1" applyAlignment="1">
      <alignment horizontal="left" vertical="center" wrapText="1"/>
    </xf>
    <xf numFmtId="0" fontId="0" fillId="0" borderId="4" xfId="0" applyFont="1" applyBorder="1" applyAlignment="1">
      <alignment wrapText="1"/>
    </xf>
    <xf numFmtId="0" fontId="0" fillId="0" borderId="4" xfId="0" applyFont="1" applyBorder="1"/>
    <xf numFmtId="0" fontId="15" fillId="0" borderId="4" xfId="0" applyFont="1" applyBorder="1"/>
    <xf numFmtId="0" fontId="15" fillId="0" borderId="4" xfId="0" applyFont="1" applyBorder="1" applyAlignment="1">
      <alignment wrapText="1"/>
    </xf>
    <xf numFmtId="0" fontId="15" fillId="0" borderId="4" xfId="0" applyFont="1" applyBorder="1" applyAlignment="1">
      <alignment vertical="center" wrapText="1"/>
    </xf>
    <xf numFmtId="0" fontId="0" fillId="0" borderId="4" xfId="0" applyFont="1" applyFill="1" applyBorder="1" applyAlignment="1" applyProtection="1">
      <alignment horizontal="center" vertical="center" wrapText="1" shrinkToFit="1"/>
      <protection locked="0"/>
    </xf>
    <xf numFmtId="0" fontId="0" fillId="0" borderId="4" xfId="0" applyFont="1" applyFill="1" applyBorder="1" applyAlignment="1" applyProtection="1">
      <alignment horizontal="left" vertical="center" wrapText="1" shrinkToFit="1"/>
      <protection locked="0"/>
    </xf>
    <xf numFmtId="0" fontId="0" fillId="0" borderId="4" xfId="0" quotePrefix="1" applyNumberFormat="1" applyFont="1" applyFill="1" applyBorder="1" applyAlignment="1">
      <alignment horizontal="center" vertical="center"/>
    </xf>
    <xf numFmtId="0" fontId="0" fillId="0" borderId="4" xfId="0" applyFont="1" applyFill="1" applyBorder="1"/>
    <xf numFmtId="0" fontId="14" fillId="0" borderId="4" xfId="0" applyFont="1" applyFill="1" applyBorder="1" applyAlignment="1">
      <alignment horizontal="center" vertical="center"/>
    </xf>
    <xf numFmtId="0" fontId="17" fillId="0" borderId="4" xfId="0" applyFont="1" applyBorder="1" applyAlignment="1">
      <alignment wrapText="1"/>
    </xf>
    <xf numFmtId="17" fontId="0" fillId="0" borderId="4" xfId="0" applyNumberFormat="1" applyFont="1" applyFill="1" applyBorder="1" applyAlignment="1">
      <alignment horizontal="center" vertical="center"/>
    </xf>
    <xf numFmtId="0" fontId="17" fillId="0" borderId="4" xfId="0" applyFont="1" applyBorder="1"/>
    <xf numFmtId="0" fontId="0" fillId="0" borderId="4" xfId="0" quotePrefix="1" applyFont="1" applyFill="1" applyBorder="1" applyAlignment="1">
      <alignment horizontal="center" vertical="center"/>
    </xf>
    <xf numFmtId="0" fontId="0" fillId="0" borderId="4" xfId="0" applyFont="1" applyFill="1" applyBorder="1" applyAlignment="1">
      <alignment vertical="center" wrapText="1"/>
    </xf>
    <xf numFmtId="0" fontId="10" fillId="0" borderId="10" xfId="0" applyFont="1" applyBorder="1" applyAlignment="1">
      <alignment horizontal="center" wrapText="1"/>
    </xf>
    <xf numFmtId="0" fontId="11" fillId="6" borderId="4" xfId="0" applyFont="1" applyFill="1" applyBorder="1" applyAlignment="1">
      <alignment horizontal="center" vertical="center" textRotation="90" wrapText="1"/>
    </xf>
    <xf numFmtId="49" fontId="4" fillId="0" borderId="2" xfId="0" applyNumberFormat="1" applyFont="1" applyBorder="1" applyAlignment="1">
      <alignment horizontal="center" vertical="center"/>
    </xf>
    <xf numFmtId="0" fontId="6" fillId="0" borderId="0" xfId="4"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6" xfId="0" applyFont="1" applyBorder="1" applyAlignment="1">
      <alignment horizontal="center" vertical="center" wrapText="1"/>
    </xf>
    <xf numFmtId="0" fontId="7" fillId="0" borderId="5" xfId="0" applyFont="1" applyBorder="1" applyAlignment="1">
      <alignment horizontal="center" vertical="center" wrapText="1"/>
    </xf>
    <xf numFmtId="44" fontId="6" fillId="0" borderId="4" xfId="5" applyFont="1" applyFill="1" applyBorder="1" applyAlignment="1">
      <alignment horizontal="center" vertical="center" wrapText="1"/>
    </xf>
    <xf numFmtId="6" fontId="7" fillId="0" borderId="5" xfId="0" applyNumberFormat="1" applyFont="1" applyBorder="1"/>
    <xf numFmtId="165" fontId="6" fillId="0" borderId="2" xfId="0" applyNumberFormat="1" applyFont="1" applyBorder="1" applyAlignment="1">
      <alignment vertical="center" wrapText="1"/>
    </xf>
    <xf numFmtId="4" fontId="7" fillId="0" borderId="5" xfId="0" applyNumberFormat="1" applyFont="1" applyBorder="1"/>
  </cellXfs>
  <cellStyles count="7">
    <cellStyle name="Euro" xfId="6"/>
    <cellStyle name="Millares" xfId="1" builtinId="3"/>
    <cellStyle name="Moneda" xfId="2" builtinId="4"/>
    <cellStyle name="Moneda 2" xfId="5"/>
    <cellStyle name="Normal" xfId="0" builtinId="0"/>
    <cellStyle name="Normal 2" xfId="4"/>
    <cellStyle name="Porcentaje" xfId="3" builtinId="5"/>
  </cellStyles>
  <dxfs count="44">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34" formatCode="_-* #,##0.00\ &quot;€&quot;_-;\-* #,##0.00\ &quot;€&quot;_-;_-* &quot;-&quot;??\ &quot;€&quot;_-;_-@_-"/>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34" formatCode="_-* #,##0.00\ &quot;€&quot;_-;\-* #,##0.00\ &quot;€&quot;_-;_-* &quot;-&quot;??\ &quot;€&quot;_-;_-@_-"/>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34" formatCode="_-* #,##0.00\ &quot;€&quot;_-;\-* #,##0.00\ &quot;€&quot;_-;_-* &quot;-&quot;??\ &quot;€&quot;_-;_-@_-"/>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30" formatCode="@"/>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numFmt numFmtId="167" formatCode="_-* #,##0.00\ [$€-C0A]_-;\-* #,##0.00\ [$€-C0A]_-;_-* &quot;-&quot;??\ [$€-C0A]_-;_-@_-"/>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border outline="0">
        <bottom style="thin">
          <color indexed="64"/>
        </bottom>
      </border>
    </dxf>
    <dxf>
      <border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9"/>
        <color theme="1"/>
        <name val="Arial"/>
        <scheme val="none"/>
      </font>
      <fill>
        <patternFill patternType="none">
          <fgColor indexed="64"/>
          <bgColor theme="0"/>
        </patternFill>
      </fill>
      <alignment horizontal="center" vertical="center" textRotation="0" wrapText="1" relativeIndent="0" justifyLastLine="0" shrinkToFit="0" readingOrder="0"/>
    </dxf>
    <dxf>
      <font>
        <b val="0"/>
        <i val="0"/>
        <strike val="0"/>
        <condense val="0"/>
        <extend val="0"/>
        <outline val="0"/>
        <shadow val="0"/>
        <u val="none"/>
        <vertAlign val="baseline"/>
        <sz val="8"/>
        <color theme="1"/>
        <name val="Arial"/>
        <scheme val="none"/>
      </font>
      <fill>
        <patternFill patternType="solid">
          <fgColor indexed="64"/>
          <bgColor indexed="44"/>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66" formatCode="dd/mm/yyyy;@"/>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66" formatCode="dd/mm/yyyy;@"/>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4" formatCode="_-* #,##0.00\ &quot;€&quot;_-;\-* #,##0.00\ &quot;€&quot;_-;_-* &quot;-&quot;??\ &quot;€&quot;_-;_-@_-"/>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4" formatCode="_-* #,##0.00\ &quot;€&quot;_-;\-* #,##0.00\ &quot;€&quot;_-;_-* &quot;-&quot;??\ &quot;€&quot;_-;_-@_-"/>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4" formatCode="_-* #,##0.00\ &quot;€&quot;_-;\-* #,##0.00\ &quot;€&quot;_-;_-* &quot;-&quot;??\ &quot;€&quot;_-;_-@_-"/>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indexed="8"/>
        <name val="Calibri"/>
        <scheme val="minor"/>
      </font>
      <numFmt numFmtId="19" formatCode="dd/mm/yyyy"/>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9"/>
        <color theme="1"/>
        <name val="Calibri"/>
        <scheme val="minor"/>
      </font>
      <fill>
        <patternFill patternType="none">
          <fgColor indexed="64"/>
          <bgColor theme="0"/>
        </patternFill>
      </fill>
      <alignment horizontal="center" vertical="center" textRotation="0" wrapText="1" relative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indexed="44"/>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7.5417644914945819E-2"/>
          <c:y val="0.20198483773219431"/>
          <c:w val="0.6647468985644881"/>
          <c:h val="0.7963164475685176"/>
        </c:manualLayout>
      </c:layout>
      <c:pie3DChart>
        <c:varyColors val="1"/>
        <c:ser>
          <c:idx val="0"/>
          <c:order val="0"/>
          <c:explosion val="25"/>
          <c:dPt>
            <c:idx val="1"/>
            <c:bubble3D val="0"/>
            <c:explosion val="27"/>
          </c:dPt>
          <c:dLbls>
            <c:dLbl>
              <c:idx val="0"/>
              <c:layout>
                <c:manualLayout>
                  <c:x val="0.15204166289558632"/>
                  <c:y val="-1.9043898138686864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7.8233941368614196E-2"/>
                  <c:y val="-1.28025385185630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2.202845725788985E-2"/>
                  <c:y val="-9.3137534811965295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4"/>
              <c:layout>
                <c:manualLayout>
                  <c:x val="0.16539697819904173"/>
                  <c:y val="-9.5523030995171399E-2"/>
                </c:manualLayout>
              </c:layout>
              <c:showLegendKey val="0"/>
              <c:showVal val="1"/>
              <c:showCatName val="1"/>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procedimiento!$B$3:$B$7</c:f>
              <c:strCache>
                <c:ptCount val="5"/>
                <c:pt idx="0">
                  <c:v>Abierto ordinario</c:v>
                </c:pt>
                <c:pt idx="1">
                  <c:v>SARA</c:v>
                </c:pt>
                <c:pt idx="2">
                  <c:v>Negociado S/P</c:v>
                </c:pt>
                <c:pt idx="3">
                  <c:v>Abierto Simplificado</c:v>
                </c:pt>
                <c:pt idx="4">
                  <c:v>Abierto Simp. Abreviado</c:v>
                </c:pt>
              </c:strCache>
            </c:strRef>
          </c:cat>
          <c:val>
            <c:numRef>
              <c:f>procedimiento!$D$3:$D$7</c:f>
              <c:numCache>
                <c:formatCode>0.00%</c:formatCode>
                <c:ptCount val="5"/>
                <c:pt idx="0">
                  <c:v>1.1575175826029627E-2</c:v>
                </c:pt>
                <c:pt idx="1">
                  <c:v>0.93176499782980515</c:v>
                </c:pt>
                <c:pt idx="2">
                  <c:v>3.6813820204596205E-2</c:v>
                </c:pt>
                <c:pt idx="3">
                  <c:v>1.7469646329083474E-2</c:v>
                </c:pt>
                <c:pt idx="4">
                  <c:v>2.3763598104856306E-3</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53340</xdr:colOff>
      <xdr:row>8</xdr:row>
      <xdr:rowOff>38100</xdr:rowOff>
    </xdr:from>
    <xdr:to>
      <xdr:col>6</xdr:col>
      <xdr:colOff>45720</xdr:colOff>
      <xdr:row>30</xdr:row>
      <xdr:rowOff>7620</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T\1%20Tramitaci&#243;n\Seguimiento%20y%20transparencia\relacion%20expedientes%20y%20adjudicatarios\Relaci&#243;n%20expdtes%20C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cuesta"/>
      <sheetName val="2020"/>
      <sheetName val="2019"/>
      <sheetName val="CON 2018"/>
      <sheetName val="CON 2017"/>
      <sheetName val="CON 2016"/>
      <sheetName val="CON 2015"/>
      <sheetName val="CON 2014"/>
      <sheetName val="CON 2013"/>
      <sheetName val="CON 2012"/>
      <sheetName val="CON 2011"/>
      <sheetName val="CON 2010"/>
      <sheetName val="CON 2009"/>
      <sheetName val="CON 2008"/>
      <sheetName val="PAT 2011"/>
      <sheetName val="Lista desplegable 2012"/>
      <sheetName val="Lista desplegable anterior"/>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Tipo</v>
          </cell>
          <cell r="B1" t="str">
            <v>Procedimiento</v>
          </cell>
          <cell r="C1" t="str">
            <v>Tramitación</v>
          </cell>
          <cell r="E1" t="str">
            <v>Dpto</v>
          </cell>
          <cell r="G1" t="str">
            <v>Prorroga</v>
          </cell>
        </row>
        <row r="2">
          <cell r="A2" t="str">
            <v>Asistencia Técnica</v>
          </cell>
          <cell r="B2" t="str">
            <v>Abierto</v>
          </cell>
          <cell r="C2" t="str">
            <v>Emergencia</v>
          </cell>
          <cell r="E2" t="str">
            <v>Alcaldía</v>
          </cell>
          <cell r="G2" t="str">
            <v>Si</v>
          </cell>
        </row>
        <row r="3">
          <cell r="A3" t="str">
            <v>Colaboración entre s. público y s. privado</v>
          </cell>
          <cell r="B3" t="str">
            <v>Armonizado</v>
          </cell>
          <cell r="C3" t="str">
            <v>Ordinario</v>
          </cell>
          <cell r="E3" t="str">
            <v>Archivo</v>
          </cell>
          <cell r="G3" t="str">
            <v>No</v>
          </cell>
        </row>
        <row r="4">
          <cell r="A4" t="str">
            <v xml:space="preserve">Concesión  </v>
          </cell>
          <cell r="B4" t="str">
            <v>Abierto Simplificado</v>
          </cell>
          <cell r="C4" t="str">
            <v>Urgente</v>
          </cell>
          <cell r="E4" t="str">
            <v>Artes Escénicas</v>
          </cell>
        </row>
        <row r="5">
          <cell r="A5" t="str">
            <v>Concesión obras públicas</v>
          </cell>
          <cell r="B5" t="str">
            <v>Abierto Simp. REDUC</v>
          </cell>
          <cell r="E5" t="str">
            <v>Asesoría Jurídica</v>
          </cell>
        </row>
        <row r="6">
          <cell r="A6" t="str">
            <v>Gestión Servicios públicos</v>
          </cell>
          <cell r="B6" t="str">
            <v>Negociado S/P</v>
          </cell>
          <cell r="E6" t="str">
            <v>Asuntos Generales</v>
          </cell>
        </row>
        <row r="7">
          <cell r="A7" t="str">
            <v>Mixtos</v>
          </cell>
          <cell r="B7" t="str">
            <v>Restringido</v>
          </cell>
          <cell r="E7" t="str">
            <v>Barrio</v>
          </cell>
        </row>
        <row r="8">
          <cell r="A8" t="str">
            <v xml:space="preserve">Obras </v>
          </cell>
          <cell r="B8" t="str">
            <v>Negociado C/P</v>
          </cell>
          <cell r="E8" t="str">
            <v>Bienestar Social</v>
          </cell>
        </row>
        <row r="9">
          <cell r="A9" t="str">
            <v>Privado</v>
          </cell>
          <cell r="E9" t="str">
            <v>Circulación y Transportes</v>
          </cell>
        </row>
        <row r="10">
          <cell r="A10" t="str">
            <v>Servicios</v>
          </cell>
          <cell r="E10" t="str">
            <v>Comercio y Consumo</v>
          </cell>
        </row>
        <row r="11">
          <cell r="A11" t="str">
            <v>Suministros</v>
          </cell>
          <cell r="E11" t="str">
            <v>Contratación</v>
          </cell>
        </row>
        <row r="12">
          <cell r="A12" t="str">
            <v>Administrativo Especial</v>
          </cell>
          <cell r="E12" t="str">
            <v>Cooperación</v>
          </cell>
        </row>
        <row r="13">
          <cell r="A13" t="str">
            <v>Enajenación</v>
          </cell>
          <cell r="E13" t="str">
            <v>Cultura</v>
          </cell>
        </row>
        <row r="14">
          <cell r="E14" t="str">
            <v>Deportes</v>
          </cell>
        </row>
        <row r="15">
          <cell r="E15" t="str">
            <v xml:space="preserve">Desarrollo Local </v>
          </cell>
        </row>
        <row r="16">
          <cell r="E16" t="str">
            <v>Disciplina Vial</v>
          </cell>
        </row>
        <row r="17">
          <cell r="E17" t="str">
            <v>Economía</v>
          </cell>
        </row>
        <row r="18">
          <cell r="E18" t="str">
            <v>Educación e Infancia</v>
          </cell>
        </row>
        <row r="19">
          <cell r="E19" t="str">
            <v>Extinción de Incendios</v>
          </cell>
        </row>
        <row r="20">
          <cell r="E20" t="str">
            <v>Festejos</v>
          </cell>
        </row>
        <row r="21">
          <cell r="E21" t="str">
            <v>Hacienda</v>
          </cell>
        </row>
        <row r="22">
          <cell r="E22" t="str">
            <v>Igualdad</v>
          </cell>
        </row>
        <row r="23">
          <cell r="E23" t="str">
            <v>Inmigración</v>
          </cell>
        </row>
        <row r="24">
          <cell r="E24" t="str">
            <v>Intervención</v>
          </cell>
        </row>
        <row r="25">
          <cell r="E25" t="str">
            <v>Juventud</v>
          </cell>
        </row>
        <row r="26">
          <cell r="E26" t="str">
            <v>Mantenimiento</v>
          </cell>
        </row>
        <row r="27">
          <cell r="E27" t="str">
            <v>Mayores</v>
          </cell>
        </row>
        <row r="28">
          <cell r="E28" t="str">
            <v>Medio Ambiente</v>
          </cell>
        </row>
        <row r="29">
          <cell r="E29" t="str">
            <v>Medios Audiovisuales</v>
          </cell>
        </row>
        <row r="30">
          <cell r="E30" t="str">
            <v>Medios de Comunicación</v>
          </cell>
        </row>
        <row r="31">
          <cell r="E31" t="str">
            <v>Movilidad</v>
          </cell>
        </row>
        <row r="32">
          <cell r="E32" t="str">
            <v>Mujer</v>
          </cell>
        </row>
        <row r="33">
          <cell r="E33" t="str">
            <v>Nuevas Tecnologías</v>
          </cell>
        </row>
        <row r="34">
          <cell r="E34" t="str">
            <v>Obras y Servicios</v>
          </cell>
        </row>
        <row r="35">
          <cell r="E35" t="str">
            <v>Organización y calidad</v>
          </cell>
        </row>
        <row r="36">
          <cell r="E36" t="str">
            <v>Parques y Jardines</v>
          </cell>
        </row>
        <row r="37">
          <cell r="E37" t="str">
            <v>Participación Ciudadana</v>
          </cell>
        </row>
        <row r="38">
          <cell r="E38" t="str">
            <v>Patrimonio</v>
          </cell>
        </row>
        <row r="39">
          <cell r="E39" t="str">
            <v>Personas Mayores</v>
          </cell>
        </row>
        <row r="40">
          <cell r="E40" t="str">
            <v>Policía Local</v>
          </cell>
        </row>
        <row r="41">
          <cell r="E41" t="str">
            <v>Protección Civil</v>
          </cell>
        </row>
        <row r="42">
          <cell r="E42" t="str">
            <v>RRHH</v>
          </cell>
        </row>
        <row r="43">
          <cell r="E43" t="str">
            <v>Salud</v>
          </cell>
        </row>
        <row r="44">
          <cell r="E44" t="str">
            <v>Secretaría</v>
          </cell>
        </row>
        <row r="45">
          <cell r="E45" t="str">
            <v>Servicios Auxiliares</v>
          </cell>
        </row>
        <row r="46">
          <cell r="E46" t="str">
            <v>Servicios Internos</v>
          </cell>
        </row>
        <row r="47">
          <cell r="E47" t="str">
            <v>Servicios Sociales</v>
          </cell>
        </row>
        <row r="48">
          <cell r="E48" t="str">
            <v>Tesorería</v>
          </cell>
        </row>
        <row r="49">
          <cell r="E49" t="str">
            <v>Universidad Popular</v>
          </cell>
        </row>
        <row r="50">
          <cell r="E50" t="str">
            <v>Urbanismo</v>
          </cell>
        </row>
      </sheetData>
      <sheetData sheetId="16" refreshError="1"/>
      <sheetData sheetId="17" refreshError="1"/>
    </sheetDataSet>
  </externalBook>
</externalLink>
</file>

<file path=xl/tables/table1.xml><?xml version="1.0" encoding="utf-8"?>
<table xmlns="http://schemas.openxmlformats.org/spreadsheetml/2006/main" id="1" name="Tabla2" displayName="Tabla2" ref="A1:V80" totalsRowShown="0" headerRowDxfId="43" dataDxfId="41" headerRowBorderDxfId="42" tableBorderDxfId="40">
  <autoFilter ref="A1:V80"/>
  <tableColumns count="22">
    <tableColumn id="1" name="EXPEDIENTE" dataDxfId="39"/>
    <tableColumn id="2" name="OBJETO" dataDxfId="38"/>
    <tableColumn id="3" name="Tipo " dataDxfId="37"/>
    <tableColumn id="4" name="Procedimiento" dataDxfId="36" dataCellStyle="Normal 2"/>
    <tableColumn id="5" name="Tramitación" dataDxfId="35"/>
    <tableColumn id="6" name="Dpto/Sección" dataDxfId="34"/>
    <tableColumn id="7" name="IMPORTE LICITACIÓN CON IVA" dataDxfId="33" dataCellStyle="Moneda"/>
    <tableColumn id="8" name="RESOLUCION o _x000a_ACUERDO APROBACIÓN" dataDxfId="32"/>
    <tableColumn id="9" name="RESOLUCION o _x000a_ACUERDO ADJUDICACIÓN" dataDxfId="31"/>
    <tableColumn id="10" name="Perfil/Platf de Cont inicio exp" dataDxfId="30"/>
    <tableColumn id="13" name="DOUE" dataDxfId="29"/>
    <tableColumn id="14" name="Nº _x000a_Licitadores" dataDxfId="28"/>
    <tableColumn id="15" name="Adjudicatario" dataDxfId="27"/>
    <tableColumn id="16" name="CIF / DNI" dataDxfId="26"/>
    <tableColumn id="17" name="Precio Canon" dataDxfId="25"/>
    <tableColumn id="18" name="Precio de adjudicación _x000a_sin IVA" dataDxfId="24" dataCellStyle="Moneda"/>
    <tableColumn id="19" name="IVA" dataDxfId="23" dataCellStyle="Moneda"/>
    <tableColumn id="20" name="Total adjudicación_x000a_con IVA" dataDxfId="22" dataCellStyle="Moneda"/>
    <tableColumn id="21" name="Fecha firma del  contrato" dataDxfId="21"/>
    <tableColumn id="23" name="Plazo de ejecución" dataDxfId="20"/>
    <tableColumn id="25" name="Posibilidad de Prórroga" dataDxfId="19"/>
    <tableColumn id="11" name="Observaciones" dataDxfId="18"/>
  </tableColumns>
  <tableStyleInfo name="TableStyleMedium9" showFirstColumn="0" showLastColumn="0" showRowStripes="1" showColumnStripes="0"/>
</table>
</file>

<file path=xl/tables/table2.xml><?xml version="1.0" encoding="utf-8"?>
<table xmlns="http://schemas.openxmlformats.org/spreadsheetml/2006/main" id="2" name="Tabla24" displayName="Tabla24" ref="A1:G80" totalsRowShown="0" headerRowDxfId="17" dataDxfId="16" headerRowBorderDxfId="14" tableBorderDxfId="15">
  <autoFilter ref="A1:G80"/>
  <sortState ref="A2:G80">
    <sortCondition ref="B1:B80"/>
  </sortState>
  <tableColumns count="7">
    <tableColumn id="1" name="EXPTE " dataDxfId="12" totalsRowDxfId="13" dataCellStyle="Moneda"/>
    <tableColumn id="15" name="Adjudicatario" dataDxfId="10" totalsRowDxfId="11" dataCellStyle="Moneda"/>
    <tableColumn id="17" name="Precio Canon" dataDxfId="8" totalsRowDxfId="9" dataCellStyle="Normal 2"/>
    <tableColumn id="18" name="Precio de adjudicación _x000a_sin IVA" dataDxfId="6" totalsRowDxfId="7" dataCellStyle="Moneda"/>
    <tableColumn id="19" name="IVA" dataDxfId="4" totalsRowDxfId="5" dataCellStyle="Moneda"/>
    <tableColumn id="20" name="Total adjudicación_x000a_con IVA" dataDxfId="2" totalsRowDxfId="3" dataCellStyle="Moneda">
      <calculatedColumnFormula>Tabla24[[#This Row],[Precio Canon]]+Tabla24[[#This Row],[Precio de adjudicación 
sin IVA]]+Tabla24[[#This Row],[IVA]]</calculatedColumnFormula>
    </tableColumn>
    <tableColumn id="26" name="Observaciones" dataDxfId="0" totalsRowDxfId="1" dataCellStyle="Moneda"/>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workbookViewId="0">
      <selection activeCell="D10" sqref="D10"/>
    </sheetView>
  </sheetViews>
  <sheetFormatPr baseColWidth="10" defaultColWidth="11.5546875" defaultRowHeight="12" x14ac:dyDescent="0.25"/>
  <cols>
    <col min="1" max="1" width="14.33203125" style="29" customWidth="1"/>
    <col min="2" max="2" width="50.6640625" style="29" customWidth="1"/>
    <col min="3" max="3" width="11.5546875" style="29"/>
    <col min="4" max="4" width="22.88671875" style="29" bestFit="1" customWidth="1"/>
    <col min="5" max="5" width="11.5546875" style="29"/>
    <col min="6" max="6" width="19.109375" style="29" bestFit="1" customWidth="1"/>
    <col min="7" max="7" width="15.5546875" style="29" customWidth="1"/>
    <col min="8" max="8" width="16.44140625" style="29" customWidth="1"/>
    <col min="9" max="9" width="11.6640625" style="29" customWidth="1"/>
    <col min="10" max="10" width="21.44140625" style="29" customWidth="1"/>
    <col min="11" max="12" width="11.5546875" style="29"/>
    <col min="13" max="13" width="21.6640625" style="29" customWidth="1"/>
    <col min="14" max="15" width="11.5546875" style="29"/>
    <col min="16" max="16" width="14.33203125" style="29" bestFit="1" customWidth="1"/>
    <col min="17" max="17" width="14.33203125" style="29" customWidth="1"/>
    <col min="18" max="18" width="14.44140625" style="29" customWidth="1"/>
    <col min="19" max="19" width="18.88671875" style="29" customWidth="1"/>
    <col min="20" max="20" width="23.33203125" style="29" customWidth="1"/>
    <col min="21" max="21" width="17.6640625" style="29" customWidth="1"/>
    <col min="22" max="22" width="12.33203125" style="29" customWidth="1"/>
    <col min="23" max="16384" width="11.5546875" style="29"/>
  </cols>
  <sheetData>
    <row r="1" spans="1:22" s="6" customFormat="1" ht="57" x14ac:dyDescent="0.2">
      <c r="A1" s="1" t="s">
        <v>0</v>
      </c>
      <c r="B1" s="2" t="s">
        <v>1</v>
      </c>
      <c r="C1" s="2" t="s">
        <v>2</v>
      </c>
      <c r="D1" s="2" t="s">
        <v>3</v>
      </c>
      <c r="E1" s="2" t="s">
        <v>4</v>
      </c>
      <c r="F1" s="2" t="s">
        <v>5</v>
      </c>
      <c r="G1" s="2" t="s">
        <v>6</v>
      </c>
      <c r="H1" s="2" t="s">
        <v>7</v>
      </c>
      <c r="I1" s="3" t="s">
        <v>8</v>
      </c>
      <c r="J1" s="2" t="s">
        <v>9</v>
      </c>
      <c r="K1" s="2" t="s">
        <v>10</v>
      </c>
      <c r="L1" s="2" t="s">
        <v>11</v>
      </c>
      <c r="M1" s="2" t="s">
        <v>12</v>
      </c>
      <c r="N1" s="2" t="s">
        <v>13</v>
      </c>
      <c r="O1" s="2" t="s">
        <v>14</v>
      </c>
      <c r="P1" s="4" t="s">
        <v>15</v>
      </c>
      <c r="Q1" s="5" t="s">
        <v>16</v>
      </c>
      <c r="R1" s="5" t="s">
        <v>17</v>
      </c>
      <c r="S1" s="4" t="s">
        <v>18</v>
      </c>
      <c r="T1" s="2" t="s">
        <v>19</v>
      </c>
      <c r="U1" s="3" t="s">
        <v>20</v>
      </c>
      <c r="V1" s="2" t="s">
        <v>21</v>
      </c>
    </row>
    <row r="2" spans="1:22" s="6" customFormat="1" ht="24" x14ac:dyDescent="0.25">
      <c r="A2" s="7" t="s">
        <v>22</v>
      </c>
      <c r="B2" s="8" t="s">
        <v>23</v>
      </c>
      <c r="C2" s="9" t="s">
        <v>24</v>
      </c>
      <c r="D2" s="10" t="s">
        <v>25</v>
      </c>
      <c r="E2" s="9" t="s">
        <v>26</v>
      </c>
      <c r="F2" s="9" t="s">
        <v>27</v>
      </c>
      <c r="G2" s="11">
        <v>12219.77</v>
      </c>
      <c r="H2" s="9" t="s">
        <v>28</v>
      </c>
      <c r="I2" s="9" t="s">
        <v>29</v>
      </c>
      <c r="J2" s="12">
        <v>45043</v>
      </c>
      <c r="K2" s="13"/>
      <c r="L2" s="9">
        <v>3</v>
      </c>
      <c r="M2" s="9" t="s">
        <v>30</v>
      </c>
      <c r="N2" s="14" t="s">
        <v>31</v>
      </c>
      <c r="O2" s="13"/>
      <c r="P2" s="15">
        <v>10098.99</v>
      </c>
      <c r="Q2" s="15">
        <v>2120.7800000000002</v>
      </c>
      <c r="R2" s="15">
        <f>Tabla2[[#This Row],[IVA]]+Tabla2[[#This Row],[Precio de adjudicación 
sin IVA]]+Tabla2[[#This Row],[Precio Canon]]</f>
        <v>12219.77</v>
      </c>
      <c r="S2" s="12">
        <v>45105</v>
      </c>
      <c r="T2" s="9" t="s">
        <v>32</v>
      </c>
      <c r="U2" s="9" t="s">
        <v>33</v>
      </c>
      <c r="V2" s="16"/>
    </row>
    <row r="3" spans="1:22" s="17" customFormat="1" ht="24" x14ac:dyDescent="0.25">
      <c r="A3" s="7" t="s">
        <v>34</v>
      </c>
      <c r="B3" s="8" t="s">
        <v>35</v>
      </c>
      <c r="C3" s="9" t="s">
        <v>36</v>
      </c>
      <c r="D3" s="10" t="s">
        <v>37</v>
      </c>
      <c r="E3" s="9" t="s">
        <v>26</v>
      </c>
      <c r="F3" s="9" t="s">
        <v>38</v>
      </c>
      <c r="G3" s="11">
        <v>45382.01</v>
      </c>
      <c r="H3" s="9" t="s">
        <v>39</v>
      </c>
      <c r="I3" s="9" t="s">
        <v>40</v>
      </c>
      <c r="J3" s="12">
        <v>45061</v>
      </c>
      <c r="K3" s="13"/>
      <c r="L3" s="9">
        <v>1</v>
      </c>
      <c r="M3" s="9" t="s">
        <v>41</v>
      </c>
      <c r="N3" s="14" t="s">
        <v>42</v>
      </c>
      <c r="O3" s="13"/>
      <c r="P3" s="15">
        <v>37505.800000000003</v>
      </c>
      <c r="Q3" s="15">
        <v>7876.21</v>
      </c>
      <c r="R3" s="15">
        <f>Tabla2[[#This Row],[IVA]]+Tabla2[[#This Row],[Precio de adjudicación 
sin IVA]]+Tabla2[[#This Row],[Precio Canon]]</f>
        <v>45382.01</v>
      </c>
      <c r="S3" s="12">
        <v>45114</v>
      </c>
      <c r="T3" s="9" t="s">
        <v>43</v>
      </c>
      <c r="U3" s="9" t="s">
        <v>33</v>
      </c>
      <c r="V3" s="16"/>
    </row>
    <row r="4" spans="1:22" ht="48" x14ac:dyDescent="0.25">
      <c r="A4" s="18" t="s">
        <v>44</v>
      </c>
      <c r="B4" s="19" t="s">
        <v>45</v>
      </c>
      <c r="C4" s="20" t="s">
        <v>36</v>
      </c>
      <c r="D4" s="21" t="s">
        <v>46</v>
      </c>
      <c r="E4" s="22" t="s">
        <v>26</v>
      </c>
      <c r="F4" s="21" t="s">
        <v>47</v>
      </c>
      <c r="G4" s="23">
        <v>284925.62</v>
      </c>
      <c r="H4" s="12" t="s">
        <v>48</v>
      </c>
      <c r="I4" s="12" t="s">
        <v>49</v>
      </c>
      <c r="J4" s="12">
        <v>45064</v>
      </c>
      <c r="K4" s="8"/>
      <c r="L4" s="24">
        <v>1</v>
      </c>
      <c r="M4" s="25" t="s">
        <v>50</v>
      </c>
      <c r="N4" s="25" t="s">
        <v>51</v>
      </c>
      <c r="O4" s="13"/>
      <c r="P4" s="26">
        <v>123768.6</v>
      </c>
      <c r="Q4" s="26">
        <v>25991.4</v>
      </c>
      <c r="R4" s="15">
        <f>Tabla2[[#This Row],[IVA]]+Tabla2[[#This Row],[Precio de adjudicación 
sin IVA]]+Tabla2[[#This Row],[Precio Canon]]</f>
        <v>149760</v>
      </c>
      <c r="S4" s="27">
        <v>45117</v>
      </c>
      <c r="T4" s="28" t="s">
        <v>52</v>
      </c>
      <c r="U4" s="20" t="s">
        <v>53</v>
      </c>
      <c r="V4" s="16"/>
    </row>
    <row r="5" spans="1:22" ht="24" x14ac:dyDescent="0.25">
      <c r="A5" s="7" t="s">
        <v>54</v>
      </c>
      <c r="B5" s="30" t="s">
        <v>55</v>
      </c>
      <c r="C5" s="9" t="s">
        <v>36</v>
      </c>
      <c r="D5" s="10" t="s">
        <v>56</v>
      </c>
      <c r="E5" s="9" t="s">
        <v>26</v>
      </c>
      <c r="F5" s="9" t="s">
        <v>57</v>
      </c>
      <c r="G5" s="11">
        <v>56870</v>
      </c>
      <c r="H5" s="9" t="s">
        <v>58</v>
      </c>
      <c r="I5" s="9" t="s">
        <v>59</v>
      </c>
      <c r="J5" s="12">
        <v>45041</v>
      </c>
      <c r="K5" s="13"/>
      <c r="L5" s="9">
        <v>1</v>
      </c>
      <c r="M5" s="9" t="s">
        <v>60</v>
      </c>
      <c r="N5" s="9" t="s">
        <v>61</v>
      </c>
      <c r="O5" s="13"/>
      <c r="P5" s="15">
        <v>46760.3</v>
      </c>
      <c r="Q5" s="15">
        <v>9819.66</v>
      </c>
      <c r="R5" s="15">
        <f>Tabla2[[#This Row],[IVA]]+Tabla2[[#This Row],[Precio de adjudicación 
sin IVA]]+Tabla2[[#This Row],[Precio Canon]]</f>
        <v>56579.960000000006</v>
      </c>
      <c r="S5" s="12">
        <v>45131</v>
      </c>
      <c r="T5" s="9" t="s">
        <v>62</v>
      </c>
      <c r="U5" s="9" t="s">
        <v>33</v>
      </c>
      <c r="V5" s="16"/>
    </row>
    <row r="6" spans="1:22" ht="24" x14ac:dyDescent="0.25">
      <c r="A6" s="7" t="s">
        <v>63</v>
      </c>
      <c r="B6" s="31" t="s">
        <v>64</v>
      </c>
      <c r="C6" s="32" t="s">
        <v>24</v>
      </c>
      <c r="D6" s="33" t="s">
        <v>65</v>
      </c>
      <c r="E6" s="32" t="s">
        <v>26</v>
      </c>
      <c r="F6" s="32" t="s">
        <v>66</v>
      </c>
      <c r="G6" s="34">
        <v>2273190.66</v>
      </c>
      <c r="H6" s="20" t="s">
        <v>67</v>
      </c>
      <c r="I6" s="12">
        <v>45132</v>
      </c>
      <c r="J6" s="12">
        <v>45132</v>
      </c>
      <c r="K6" s="13"/>
      <c r="L6" s="9">
        <v>1</v>
      </c>
      <c r="M6" s="35" t="s">
        <v>68</v>
      </c>
      <c r="N6" s="9" t="s">
        <v>69</v>
      </c>
      <c r="O6" s="13"/>
      <c r="P6" s="36">
        <v>1882908.08</v>
      </c>
      <c r="Q6" s="37">
        <v>390282.59</v>
      </c>
      <c r="R6" s="15">
        <f>Tabla2[[#This Row],[IVA]]+Tabla2[[#This Row],[Precio de adjudicación 
sin IVA]]+Tabla2[[#This Row],[Precio Canon]]</f>
        <v>2273190.67</v>
      </c>
      <c r="S6" s="12">
        <v>45132</v>
      </c>
      <c r="T6" s="20" t="s">
        <v>43</v>
      </c>
      <c r="U6" s="9" t="s">
        <v>70</v>
      </c>
      <c r="V6" s="16"/>
    </row>
    <row r="7" spans="1:22" ht="24" x14ac:dyDescent="0.25">
      <c r="A7" s="7" t="s">
        <v>71</v>
      </c>
      <c r="B7" s="30" t="s">
        <v>72</v>
      </c>
      <c r="C7" s="9" t="s">
        <v>36</v>
      </c>
      <c r="D7" s="10" t="s">
        <v>73</v>
      </c>
      <c r="E7" s="9" t="s">
        <v>26</v>
      </c>
      <c r="F7" s="9" t="s">
        <v>27</v>
      </c>
      <c r="G7" s="11">
        <v>1694</v>
      </c>
      <c r="H7" s="9" t="s">
        <v>74</v>
      </c>
      <c r="I7" s="9" t="s">
        <v>75</v>
      </c>
      <c r="J7" s="12">
        <v>45055</v>
      </c>
      <c r="K7" s="13"/>
      <c r="L7" s="9">
        <v>1</v>
      </c>
      <c r="M7" s="9" t="s">
        <v>76</v>
      </c>
      <c r="N7" s="9" t="s">
        <v>77</v>
      </c>
      <c r="O7" s="13"/>
      <c r="P7" s="15">
        <v>1386</v>
      </c>
      <c r="Q7" s="15">
        <v>291.06</v>
      </c>
      <c r="R7" s="15">
        <f>Tabla2[[#This Row],[Precio Canon]]+Tabla2[[#This Row],[Precio de adjudicación 
sin IVA]]+Tabla2[[#This Row],[IVA]]</f>
        <v>1677.06</v>
      </c>
      <c r="S7" s="12">
        <v>45142</v>
      </c>
      <c r="T7" s="9" t="s">
        <v>78</v>
      </c>
      <c r="U7" s="9" t="s">
        <v>33</v>
      </c>
      <c r="V7" s="16"/>
    </row>
    <row r="8" spans="1:22" ht="36" x14ac:dyDescent="0.25">
      <c r="A8" s="7" t="s">
        <v>79</v>
      </c>
      <c r="B8" s="30" t="s">
        <v>681</v>
      </c>
      <c r="C8" s="20" t="s">
        <v>80</v>
      </c>
      <c r="D8" s="10" t="s">
        <v>73</v>
      </c>
      <c r="E8" s="9" t="s">
        <v>26</v>
      </c>
      <c r="F8" s="9" t="s">
        <v>81</v>
      </c>
      <c r="G8" s="11">
        <v>23381.279999999999</v>
      </c>
      <c r="H8" s="9" t="s">
        <v>82</v>
      </c>
      <c r="I8" s="9" t="s">
        <v>83</v>
      </c>
      <c r="J8" s="12">
        <v>45120</v>
      </c>
      <c r="K8" s="9"/>
      <c r="L8" s="9">
        <v>1</v>
      </c>
      <c r="M8" s="14" t="s">
        <v>84</v>
      </c>
      <c r="N8" s="9" t="s">
        <v>85</v>
      </c>
      <c r="O8" s="9"/>
      <c r="P8" s="38">
        <v>23381.279999999999</v>
      </c>
      <c r="Q8" s="15">
        <v>0</v>
      </c>
      <c r="R8" s="15">
        <f>Tabla2[[#This Row],[Precio Canon]]+Tabla2[[#This Row],[Precio de adjudicación 
sin IVA]]+Tabla2[[#This Row],[IVA]]</f>
        <v>23381.279999999999</v>
      </c>
      <c r="S8" s="12">
        <v>45148</v>
      </c>
      <c r="T8" s="9" t="s">
        <v>86</v>
      </c>
      <c r="U8" s="9" t="s">
        <v>53</v>
      </c>
      <c r="V8" s="16"/>
    </row>
    <row r="9" spans="1:22" ht="48" x14ac:dyDescent="0.25">
      <c r="A9" s="39" t="s">
        <v>87</v>
      </c>
      <c r="B9" s="31" t="s">
        <v>88</v>
      </c>
      <c r="C9" s="20" t="s">
        <v>24</v>
      </c>
      <c r="D9" s="10" t="s">
        <v>56</v>
      </c>
      <c r="E9" s="20" t="s">
        <v>26</v>
      </c>
      <c r="F9" s="20" t="s">
        <v>57</v>
      </c>
      <c r="G9" s="40">
        <v>3630</v>
      </c>
      <c r="H9" s="9" t="s">
        <v>89</v>
      </c>
      <c r="I9" s="20" t="s">
        <v>90</v>
      </c>
      <c r="J9" s="12">
        <v>45064</v>
      </c>
      <c r="K9" s="13"/>
      <c r="L9" s="9">
        <v>8</v>
      </c>
      <c r="M9" s="35" t="s">
        <v>91</v>
      </c>
      <c r="N9" s="20" t="s">
        <v>92</v>
      </c>
      <c r="O9" s="13"/>
      <c r="P9" s="41">
        <v>3000</v>
      </c>
      <c r="Q9" s="41">
        <v>630</v>
      </c>
      <c r="R9" s="15">
        <f>Tabla2[[#This Row],[Precio Canon]]+Tabla2[[#This Row],[Precio de adjudicación 
sin IVA]]+Tabla2[[#This Row],[IVA]]</f>
        <v>3630</v>
      </c>
      <c r="S9" s="12">
        <v>45156</v>
      </c>
      <c r="T9" s="20" t="s">
        <v>93</v>
      </c>
      <c r="U9" s="20" t="s">
        <v>53</v>
      </c>
      <c r="V9" s="16"/>
    </row>
    <row r="10" spans="1:22" ht="36" x14ac:dyDescent="0.25">
      <c r="A10" s="39" t="s">
        <v>94</v>
      </c>
      <c r="B10" s="31" t="s">
        <v>95</v>
      </c>
      <c r="C10" s="20" t="s">
        <v>24</v>
      </c>
      <c r="D10" s="10" t="s">
        <v>56</v>
      </c>
      <c r="E10" s="20" t="s">
        <v>26</v>
      </c>
      <c r="F10" s="20" t="s">
        <v>57</v>
      </c>
      <c r="G10" s="40">
        <v>7260</v>
      </c>
      <c r="H10" s="9" t="s">
        <v>89</v>
      </c>
      <c r="I10" s="20" t="s">
        <v>90</v>
      </c>
      <c r="J10" s="12">
        <v>45064</v>
      </c>
      <c r="K10" s="13"/>
      <c r="L10" s="9">
        <v>5</v>
      </c>
      <c r="M10" s="20" t="s">
        <v>96</v>
      </c>
      <c r="N10" s="20" t="s">
        <v>97</v>
      </c>
      <c r="O10" s="13"/>
      <c r="P10" s="41">
        <v>6000</v>
      </c>
      <c r="Q10" s="41">
        <v>1260</v>
      </c>
      <c r="R10" s="15">
        <f>Tabla2[[#This Row],[Precio Canon]]+Tabla2[[#This Row],[Precio de adjudicación 
sin IVA]]+Tabla2[[#This Row],[IVA]]</f>
        <v>7260</v>
      </c>
      <c r="S10" s="12">
        <v>45156</v>
      </c>
      <c r="T10" s="20" t="s">
        <v>93</v>
      </c>
      <c r="U10" s="20" t="s">
        <v>53</v>
      </c>
      <c r="V10" s="16"/>
    </row>
    <row r="11" spans="1:22" ht="36" x14ac:dyDescent="0.25">
      <c r="A11" s="39" t="s">
        <v>98</v>
      </c>
      <c r="B11" s="19" t="s">
        <v>99</v>
      </c>
      <c r="C11" s="20" t="s">
        <v>36</v>
      </c>
      <c r="D11" s="10" t="s">
        <v>65</v>
      </c>
      <c r="E11" s="20" t="s">
        <v>26</v>
      </c>
      <c r="F11" s="20" t="s">
        <v>81</v>
      </c>
      <c r="G11" s="40">
        <v>100430</v>
      </c>
      <c r="H11" s="20" t="s">
        <v>100</v>
      </c>
      <c r="I11" s="20" t="s">
        <v>101</v>
      </c>
      <c r="J11" s="12">
        <v>45125</v>
      </c>
      <c r="K11" s="13"/>
      <c r="L11" s="9">
        <v>1</v>
      </c>
      <c r="M11" s="14" t="s">
        <v>102</v>
      </c>
      <c r="N11" s="20" t="s">
        <v>103</v>
      </c>
      <c r="O11" s="13"/>
      <c r="P11" s="41">
        <v>27500</v>
      </c>
      <c r="Q11" s="41">
        <v>5775</v>
      </c>
      <c r="R11" s="15">
        <f>Tabla2[[#This Row],[Precio Canon]]+Tabla2[[#This Row],[Precio de adjudicación 
sin IVA]]+Tabla2[[#This Row],[IVA]]</f>
        <v>33275</v>
      </c>
      <c r="S11" s="12">
        <v>45156</v>
      </c>
      <c r="T11" s="20" t="s">
        <v>104</v>
      </c>
      <c r="U11" s="20" t="s">
        <v>53</v>
      </c>
      <c r="V11" s="16"/>
    </row>
    <row r="12" spans="1:22" ht="36" x14ac:dyDescent="0.25">
      <c r="A12" s="39" t="s">
        <v>105</v>
      </c>
      <c r="B12" s="19" t="s">
        <v>106</v>
      </c>
      <c r="C12" s="20" t="s">
        <v>36</v>
      </c>
      <c r="D12" s="10" t="s">
        <v>65</v>
      </c>
      <c r="E12" s="20" t="s">
        <v>26</v>
      </c>
      <c r="F12" s="20" t="s">
        <v>81</v>
      </c>
      <c r="G12" s="40">
        <v>100430</v>
      </c>
      <c r="H12" s="20" t="s">
        <v>100</v>
      </c>
      <c r="I12" s="20" t="s">
        <v>101</v>
      </c>
      <c r="J12" s="12">
        <v>45125</v>
      </c>
      <c r="K12" s="13"/>
      <c r="L12" s="9">
        <v>1</v>
      </c>
      <c r="M12" s="9" t="s">
        <v>107</v>
      </c>
      <c r="N12" s="42" t="s">
        <v>108</v>
      </c>
      <c r="O12" s="13"/>
      <c r="P12" s="41">
        <v>35000</v>
      </c>
      <c r="Q12" s="41">
        <v>7350</v>
      </c>
      <c r="R12" s="15">
        <f>Tabla2[[#This Row],[Precio Canon]]+Tabla2[[#This Row],[Precio de adjudicación 
sin IVA]]+Tabla2[[#This Row],[IVA]]</f>
        <v>42350</v>
      </c>
      <c r="S12" s="12">
        <v>45156</v>
      </c>
      <c r="T12" s="20" t="s">
        <v>109</v>
      </c>
      <c r="U12" s="20" t="s">
        <v>53</v>
      </c>
      <c r="V12" s="16"/>
    </row>
    <row r="13" spans="1:22" ht="36" x14ac:dyDescent="0.25">
      <c r="A13" s="39" t="s">
        <v>110</v>
      </c>
      <c r="B13" s="19" t="s">
        <v>111</v>
      </c>
      <c r="C13" s="20" t="s">
        <v>36</v>
      </c>
      <c r="D13" s="10" t="s">
        <v>65</v>
      </c>
      <c r="E13" s="20" t="s">
        <v>26</v>
      </c>
      <c r="F13" s="20" t="s">
        <v>81</v>
      </c>
      <c r="G13" s="40">
        <v>100430</v>
      </c>
      <c r="H13" s="20" t="s">
        <v>100</v>
      </c>
      <c r="I13" s="20" t="s">
        <v>101</v>
      </c>
      <c r="J13" s="12">
        <v>45125</v>
      </c>
      <c r="K13" s="13"/>
      <c r="L13" s="9">
        <v>1</v>
      </c>
      <c r="M13" s="14" t="s">
        <v>112</v>
      </c>
      <c r="N13" s="43" t="s">
        <v>113</v>
      </c>
      <c r="O13" s="13"/>
      <c r="P13" s="41">
        <v>17500</v>
      </c>
      <c r="Q13" s="41">
        <v>3675</v>
      </c>
      <c r="R13" s="15">
        <f>Tabla2[[#This Row],[Precio Canon]]+Tabla2[[#This Row],[Precio de adjudicación 
sin IVA]]+Tabla2[[#This Row],[IVA]]</f>
        <v>21175</v>
      </c>
      <c r="S13" s="12">
        <v>45156</v>
      </c>
      <c r="T13" s="20" t="s">
        <v>114</v>
      </c>
      <c r="U13" s="20" t="s">
        <v>53</v>
      </c>
      <c r="V13" s="16"/>
    </row>
    <row r="14" spans="1:22" ht="48" x14ac:dyDescent="0.25">
      <c r="A14" s="39" t="s">
        <v>115</v>
      </c>
      <c r="B14" s="31" t="s">
        <v>116</v>
      </c>
      <c r="C14" s="20" t="s">
        <v>24</v>
      </c>
      <c r="D14" s="10" t="s">
        <v>56</v>
      </c>
      <c r="E14" s="20" t="s">
        <v>26</v>
      </c>
      <c r="F14" s="20" t="s">
        <v>57</v>
      </c>
      <c r="G14" s="40">
        <v>91960</v>
      </c>
      <c r="H14" s="9" t="s">
        <v>89</v>
      </c>
      <c r="I14" s="20" t="s">
        <v>90</v>
      </c>
      <c r="J14" s="12">
        <v>45064</v>
      </c>
      <c r="K14" s="13"/>
      <c r="L14" s="9">
        <v>5</v>
      </c>
      <c r="M14" s="20" t="s">
        <v>117</v>
      </c>
      <c r="N14" s="20" t="s">
        <v>118</v>
      </c>
      <c r="O14" s="13"/>
      <c r="P14" s="41">
        <v>76000</v>
      </c>
      <c r="Q14" s="41">
        <v>15960</v>
      </c>
      <c r="R14" s="15">
        <f>Tabla2[[#This Row],[Precio Canon]]+Tabla2[[#This Row],[Precio de adjudicación 
sin IVA]]+Tabla2[[#This Row],[IVA]]</f>
        <v>91960</v>
      </c>
      <c r="S14" s="12">
        <v>45159</v>
      </c>
      <c r="T14" s="20" t="s">
        <v>119</v>
      </c>
      <c r="U14" s="20" t="s">
        <v>53</v>
      </c>
      <c r="V14" s="16"/>
    </row>
    <row r="15" spans="1:22" ht="48" x14ac:dyDescent="0.25">
      <c r="A15" s="44" t="s">
        <v>120</v>
      </c>
      <c r="B15" s="45" t="s">
        <v>121</v>
      </c>
      <c r="C15" s="46" t="s">
        <v>24</v>
      </c>
      <c r="D15" s="10" t="s">
        <v>56</v>
      </c>
      <c r="E15" s="46" t="s">
        <v>26</v>
      </c>
      <c r="F15" s="46" t="s">
        <v>57</v>
      </c>
      <c r="G15" s="47">
        <v>6050</v>
      </c>
      <c r="H15" s="48" t="s">
        <v>89</v>
      </c>
      <c r="I15" s="46" t="s">
        <v>90</v>
      </c>
      <c r="J15" s="49">
        <v>45064</v>
      </c>
      <c r="K15" s="50"/>
      <c r="L15" s="48">
        <v>4</v>
      </c>
      <c r="M15" s="20" t="s">
        <v>117</v>
      </c>
      <c r="N15" s="20" t="s">
        <v>118</v>
      </c>
      <c r="O15" s="50"/>
      <c r="P15" s="51">
        <v>5000</v>
      </c>
      <c r="Q15" s="51">
        <v>1050</v>
      </c>
      <c r="R15" s="15">
        <f>Tabla2[[#This Row],[Precio Canon]]+Tabla2[[#This Row],[Precio de adjudicación 
sin IVA]]+Tabla2[[#This Row],[IVA]]</f>
        <v>6050</v>
      </c>
      <c r="S15" s="49">
        <v>45159</v>
      </c>
      <c r="T15" s="46" t="s">
        <v>119</v>
      </c>
      <c r="U15" s="46" t="s">
        <v>53</v>
      </c>
      <c r="V15" s="16"/>
    </row>
    <row r="16" spans="1:22" ht="48" x14ac:dyDescent="0.25">
      <c r="A16" s="7" t="s">
        <v>122</v>
      </c>
      <c r="B16" s="30" t="s">
        <v>123</v>
      </c>
      <c r="C16" s="9" t="s">
        <v>36</v>
      </c>
      <c r="D16" s="10" t="s">
        <v>56</v>
      </c>
      <c r="E16" s="9" t="s">
        <v>26</v>
      </c>
      <c r="F16" s="9" t="s">
        <v>124</v>
      </c>
      <c r="G16" s="11">
        <v>21780</v>
      </c>
      <c r="H16" s="9" t="s">
        <v>125</v>
      </c>
      <c r="I16" s="9" t="s">
        <v>126</v>
      </c>
      <c r="J16" s="12">
        <v>45121</v>
      </c>
      <c r="K16" s="9"/>
      <c r="L16" s="9">
        <v>4</v>
      </c>
      <c r="M16" s="9" t="s">
        <v>127</v>
      </c>
      <c r="N16" s="9" t="s">
        <v>128</v>
      </c>
      <c r="O16" s="9"/>
      <c r="P16" s="15">
        <v>9900</v>
      </c>
      <c r="Q16" s="15">
        <v>2079</v>
      </c>
      <c r="R16" s="15">
        <f>Tabla2[[#This Row],[Precio Canon]]+Tabla2[[#This Row],[Precio de adjudicación 
sin IVA]]+Tabla2[[#This Row],[IVA]]</f>
        <v>11979</v>
      </c>
      <c r="S16" s="12">
        <v>45159</v>
      </c>
      <c r="T16" s="9" t="s">
        <v>43</v>
      </c>
      <c r="U16" s="9" t="s">
        <v>129</v>
      </c>
      <c r="V16" s="16"/>
    </row>
    <row r="17" spans="1:22" ht="24" x14ac:dyDescent="0.25">
      <c r="A17" s="7" t="s">
        <v>130</v>
      </c>
      <c r="B17" s="31" t="s">
        <v>131</v>
      </c>
      <c r="C17" s="20" t="s">
        <v>36</v>
      </c>
      <c r="D17" s="10" t="s">
        <v>65</v>
      </c>
      <c r="E17" s="20" t="s">
        <v>26</v>
      </c>
      <c r="F17" s="20" t="s">
        <v>81</v>
      </c>
      <c r="G17" s="11">
        <v>120939.5</v>
      </c>
      <c r="H17" s="20" t="s">
        <v>132</v>
      </c>
      <c r="I17" s="20" t="s">
        <v>133</v>
      </c>
      <c r="J17" s="12">
        <v>45125</v>
      </c>
      <c r="K17" s="13"/>
      <c r="L17" s="9">
        <v>1</v>
      </c>
      <c r="M17" s="25" t="s">
        <v>134</v>
      </c>
      <c r="N17" s="52" t="s">
        <v>135</v>
      </c>
      <c r="O17" s="13"/>
      <c r="P17" s="53">
        <v>99950</v>
      </c>
      <c r="Q17" s="54">
        <v>20989.5</v>
      </c>
      <c r="R17" s="15">
        <f>Tabla2[[#This Row],[Precio Canon]]+Tabla2[[#This Row],[Precio de adjudicación 
sin IVA]]+Tabla2[[#This Row],[IVA]]</f>
        <v>120939.5</v>
      </c>
      <c r="S17" s="12">
        <v>45159</v>
      </c>
      <c r="T17" s="20" t="s">
        <v>136</v>
      </c>
      <c r="U17" s="20" t="s">
        <v>53</v>
      </c>
      <c r="V17" s="16"/>
    </row>
    <row r="18" spans="1:22" ht="24" x14ac:dyDescent="0.25">
      <c r="A18" s="7" t="s">
        <v>137</v>
      </c>
      <c r="B18" s="30" t="s">
        <v>138</v>
      </c>
      <c r="C18" s="9" t="s">
        <v>36</v>
      </c>
      <c r="D18" s="10" t="s">
        <v>65</v>
      </c>
      <c r="E18" s="9" t="s">
        <v>26</v>
      </c>
      <c r="F18" s="9" t="s">
        <v>81</v>
      </c>
      <c r="G18" s="11">
        <v>36300</v>
      </c>
      <c r="H18" s="9" t="s">
        <v>139</v>
      </c>
      <c r="I18" s="9" t="s">
        <v>140</v>
      </c>
      <c r="J18" s="12">
        <v>45125</v>
      </c>
      <c r="K18" s="9"/>
      <c r="L18" s="9">
        <v>1</v>
      </c>
      <c r="M18" s="12" t="s">
        <v>141</v>
      </c>
      <c r="N18" s="9" t="s">
        <v>142</v>
      </c>
      <c r="O18" s="9"/>
      <c r="P18" s="15">
        <v>30000</v>
      </c>
      <c r="Q18" s="15">
        <v>6300</v>
      </c>
      <c r="R18" s="15">
        <f>Tabla2[[#This Row],[Precio Canon]]+Tabla2[[#This Row],[Precio de adjudicación 
sin IVA]]+Tabla2[[#This Row],[IVA]]</f>
        <v>36300</v>
      </c>
      <c r="S18" s="12">
        <v>45159</v>
      </c>
      <c r="T18" s="9" t="s">
        <v>143</v>
      </c>
      <c r="U18" s="9" t="s">
        <v>53</v>
      </c>
      <c r="V18" s="16"/>
    </row>
    <row r="19" spans="1:22" ht="36" x14ac:dyDescent="0.25">
      <c r="A19" s="7" t="s">
        <v>144</v>
      </c>
      <c r="B19" s="30" t="s">
        <v>145</v>
      </c>
      <c r="C19" s="9" t="s">
        <v>36</v>
      </c>
      <c r="D19" s="10" t="s">
        <v>56</v>
      </c>
      <c r="E19" s="9" t="s">
        <v>26</v>
      </c>
      <c r="F19" s="9" t="s">
        <v>81</v>
      </c>
      <c r="G19" s="11">
        <v>120929.82</v>
      </c>
      <c r="H19" s="9" t="s">
        <v>146</v>
      </c>
      <c r="I19" s="9" t="s">
        <v>147</v>
      </c>
      <c r="J19" s="12">
        <v>45125</v>
      </c>
      <c r="K19" s="9"/>
      <c r="L19" s="9">
        <v>3</v>
      </c>
      <c r="M19" s="9" t="s">
        <v>148</v>
      </c>
      <c r="N19" s="9" t="s">
        <v>149</v>
      </c>
      <c r="O19" s="9"/>
      <c r="P19" s="15">
        <v>90937.23</v>
      </c>
      <c r="Q19" s="15">
        <v>19096.82</v>
      </c>
      <c r="R19" s="15">
        <f>Tabla2[[#This Row],[Precio Canon]]+Tabla2[[#This Row],[Precio de adjudicación 
sin IVA]]+Tabla2[[#This Row],[IVA]]</f>
        <v>110034.04999999999</v>
      </c>
      <c r="S19" s="12">
        <v>45159</v>
      </c>
      <c r="T19" s="9" t="s">
        <v>43</v>
      </c>
      <c r="U19" s="9" t="s">
        <v>53</v>
      </c>
      <c r="V19" s="16"/>
    </row>
    <row r="20" spans="1:22" ht="24" x14ac:dyDescent="0.25">
      <c r="A20" s="7" t="s">
        <v>150</v>
      </c>
      <c r="B20" s="30" t="s">
        <v>151</v>
      </c>
      <c r="C20" s="9" t="s">
        <v>36</v>
      </c>
      <c r="D20" s="10" t="s">
        <v>65</v>
      </c>
      <c r="E20" s="9" t="s">
        <v>26</v>
      </c>
      <c r="F20" s="9" t="s">
        <v>81</v>
      </c>
      <c r="G20" s="11">
        <v>54450</v>
      </c>
      <c r="H20" s="9" t="s">
        <v>139</v>
      </c>
      <c r="I20" s="9" t="s">
        <v>140</v>
      </c>
      <c r="J20" s="12">
        <v>45125</v>
      </c>
      <c r="K20" s="9"/>
      <c r="L20" s="9">
        <v>1</v>
      </c>
      <c r="M20" s="9" t="s">
        <v>152</v>
      </c>
      <c r="N20" s="9" t="s">
        <v>153</v>
      </c>
      <c r="O20" s="9"/>
      <c r="P20" s="15">
        <v>45000</v>
      </c>
      <c r="Q20" s="15">
        <v>9450</v>
      </c>
      <c r="R20" s="15">
        <f>Tabla2[[#This Row],[Precio Canon]]+Tabla2[[#This Row],[Precio de adjudicación 
sin IVA]]+Tabla2[[#This Row],[IVA]]</f>
        <v>54450</v>
      </c>
      <c r="S20" s="12">
        <v>45160</v>
      </c>
      <c r="T20" s="9" t="s">
        <v>154</v>
      </c>
      <c r="U20" s="9" t="s">
        <v>53</v>
      </c>
      <c r="V20" s="16"/>
    </row>
    <row r="21" spans="1:22" ht="36" x14ac:dyDescent="0.25">
      <c r="A21" s="55" t="s">
        <v>155</v>
      </c>
      <c r="B21" s="56" t="s">
        <v>156</v>
      </c>
      <c r="C21" s="48" t="s">
        <v>36</v>
      </c>
      <c r="D21" s="10" t="s">
        <v>37</v>
      </c>
      <c r="E21" s="48" t="s">
        <v>26</v>
      </c>
      <c r="F21" s="48" t="s">
        <v>81</v>
      </c>
      <c r="G21" s="57">
        <v>7216.71</v>
      </c>
      <c r="H21" s="48" t="s">
        <v>157</v>
      </c>
      <c r="I21" s="48" t="s">
        <v>158</v>
      </c>
      <c r="J21" s="49">
        <v>45133</v>
      </c>
      <c r="K21" s="48"/>
      <c r="L21" s="48">
        <v>1</v>
      </c>
      <c r="M21" s="48" t="s">
        <v>159</v>
      </c>
      <c r="N21" s="48" t="s">
        <v>160</v>
      </c>
      <c r="O21" s="48"/>
      <c r="P21" s="58">
        <v>51429</v>
      </c>
      <c r="Q21" s="58">
        <v>14800.09</v>
      </c>
      <c r="R21" s="15">
        <f>Tabla2[[#This Row],[Precio Canon]]+Tabla2[[#This Row],[Precio de adjudicación 
sin IVA]]+Tabla2[[#This Row],[IVA]]</f>
        <v>66229.09</v>
      </c>
      <c r="S21" s="49">
        <v>45161</v>
      </c>
      <c r="T21" s="48" t="s">
        <v>86</v>
      </c>
      <c r="U21" s="48" t="s">
        <v>53</v>
      </c>
      <c r="V21" s="16"/>
    </row>
    <row r="22" spans="1:22" ht="48" x14ac:dyDescent="0.25">
      <c r="A22" s="7" t="s">
        <v>161</v>
      </c>
      <c r="B22" s="30" t="s">
        <v>162</v>
      </c>
      <c r="C22" s="9" t="s">
        <v>24</v>
      </c>
      <c r="D22" s="10" t="s">
        <v>73</v>
      </c>
      <c r="E22" s="9" t="s">
        <v>26</v>
      </c>
      <c r="F22" s="48" t="s">
        <v>81</v>
      </c>
      <c r="G22" s="11">
        <v>8205.31</v>
      </c>
      <c r="H22" s="9" t="s">
        <v>163</v>
      </c>
      <c r="I22" s="9" t="s">
        <v>164</v>
      </c>
      <c r="J22" s="12">
        <v>45135</v>
      </c>
      <c r="K22" s="9"/>
      <c r="L22" s="9">
        <v>4</v>
      </c>
      <c r="M22" s="9" t="s">
        <v>165</v>
      </c>
      <c r="N22" s="9" t="s">
        <v>166</v>
      </c>
      <c r="O22" s="9"/>
      <c r="P22" s="15">
        <v>2932.42</v>
      </c>
      <c r="Q22" s="15">
        <v>615.80999999999995</v>
      </c>
      <c r="R22" s="15">
        <f>Tabla2[[#This Row],[Precio Canon]]+Tabla2[[#This Row],[Precio de adjudicación 
sin IVA]]+Tabla2[[#This Row],[IVA]]</f>
        <v>3548.23</v>
      </c>
      <c r="S22" s="12">
        <v>45162</v>
      </c>
      <c r="T22" s="9" t="s">
        <v>43</v>
      </c>
      <c r="U22" s="9" t="s">
        <v>33</v>
      </c>
      <c r="V22" s="16"/>
    </row>
    <row r="23" spans="1:22" ht="48" x14ac:dyDescent="0.25">
      <c r="A23" s="7" t="s">
        <v>167</v>
      </c>
      <c r="B23" s="30" t="s">
        <v>168</v>
      </c>
      <c r="C23" s="9" t="s">
        <v>24</v>
      </c>
      <c r="D23" s="10" t="s">
        <v>73</v>
      </c>
      <c r="E23" s="9" t="s">
        <v>26</v>
      </c>
      <c r="F23" s="9" t="s">
        <v>81</v>
      </c>
      <c r="G23" s="11">
        <v>786.5</v>
      </c>
      <c r="H23" s="9" t="s">
        <v>163</v>
      </c>
      <c r="I23" s="9" t="s">
        <v>164</v>
      </c>
      <c r="J23" s="12">
        <v>45135</v>
      </c>
      <c r="K23" s="9"/>
      <c r="L23" s="9">
        <v>4</v>
      </c>
      <c r="M23" s="9" t="s">
        <v>169</v>
      </c>
      <c r="N23" s="9" t="s">
        <v>170</v>
      </c>
      <c r="O23" s="9"/>
      <c r="P23" s="15">
        <v>178</v>
      </c>
      <c r="Q23" s="15">
        <v>37.380000000000003</v>
      </c>
      <c r="R23" s="15">
        <f>Tabla2[[#This Row],[Precio Canon]]+Tabla2[[#This Row],[Precio de adjudicación 
sin IVA]]+Tabla2[[#This Row],[IVA]]</f>
        <v>215.38</v>
      </c>
      <c r="S23" s="12">
        <v>45162</v>
      </c>
      <c r="T23" s="9" t="s">
        <v>43</v>
      </c>
      <c r="U23" s="9" t="s">
        <v>33</v>
      </c>
      <c r="V23" s="16"/>
    </row>
    <row r="24" spans="1:22" ht="48" x14ac:dyDescent="0.25">
      <c r="A24" s="7" t="s">
        <v>171</v>
      </c>
      <c r="B24" s="30" t="s">
        <v>172</v>
      </c>
      <c r="C24" s="9" t="s">
        <v>24</v>
      </c>
      <c r="D24" s="10" t="s">
        <v>73</v>
      </c>
      <c r="E24" s="9" t="s">
        <v>26</v>
      </c>
      <c r="F24" s="9" t="s">
        <v>81</v>
      </c>
      <c r="G24" s="11">
        <v>3025</v>
      </c>
      <c r="H24" s="9" t="s">
        <v>163</v>
      </c>
      <c r="I24" s="9" t="s">
        <v>164</v>
      </c>
      <c r="J24" s="12">
        <v>45135</v>
      </c>
      <c r="K24" s="9"/>
      <c r="L24" s="9">
        <v>1</v>
      </c>
      <c r="M24" s="9" t="s">
        <v>173</v>
      </c>
      <c r="N24" s="9" t="s">
        <v>174</v>
      </c>
      <c r="O24" s="9"/>
      <c r="P24" s="15">
        <v>2500</v>
      </c>
      <c r="Q24" s="15">
        <v>525</v>
      </c>
      <c r="R24" s="15">
        <f>Tabla2[[#This Row],[Precio Canon]]+Tabla2[[#This Row],[Precio de adjudicación 
sin IVA]]+Tabla2[[#This Row],[IVA]]</f>
        <v>3025</v>
      </c>
      <c r="S24" s="12">
        <v>45162</v>
      </c>
      <c r="T24" s="9" t="s">
        <v>43</v>
      </c>
      <c r="U24" s="9" t="s">
        <v>33</v>
      </c>
      <c r="V24" s="16"/>
    </row>
    <row r="25" spans="1:22" ht="24" x14ac:dyDescent="0.25">
      <c r="A25" s="7" t="s">
        <v>175</v>
      </c>
      <c r="B25" s="30" t="s">
        <v>176</v>
      </c>
      <c r="C25" s="9" t="s">
        <v>36</v>
      </c>
      <c r="D25" s="10" t="s">
        <v>65</v>
      </c>
      <c r="E25" s="9" t="s">
        <v>26</v>
      </c>
      <c r="F25" s="9" t="s">
        <v>81</v>
      </c>
      <c r="G25" s="11">
        <v>7260</v>
      </c>
      <c r="H25" s="9" t="s">
        <v>139</v>
      </c>
      <c r="I25" s="9" t="s">
        <v>140</v>
      </c>
      <c r="J25" s="12">
        <v>45125</v>
      </c>
      <c r="K25" s="9"/>
      <c r="L25" s="9">
        <v>1</v>
      </c>
      <c r="M25" s="9" t="s">
        <v>177</v>
      </c>
      <c r="N25" s="9" t="s">
        <v>178</v>
      </c>
      <c r="O25" s="9"/>
      <c r="P25" s="15">
        <v>6000</v>
      </c>
      <c r="Q25" s="15">
        <v>1260</v>
      </c>
      <c r="R25" s="15">
        <f>Tabla2[[#This Row],[Precio Canon]]+Tabla2[[#This Row],[Precio de adjudicación 
sin IVA]]+Tabla2[[#This Row],[IVA]]</f>
        <v>7260</v>
      </c>
      <c r="S25" s="12">
        <v>45163</v>
      </c>
      <c r="T25" s="9" t="s">
        <v>179</v>
      </c>
      <c r="U25" s="9" t="s">
        <v>53</v>
      </c>
      <c r="V25" s="16"/>
    </row>
    <row r="26" spans="1:22" ht="36" x14ac:dyDescent="0.25">
      <c r="A26" s="39" t="s">
        <v>180</v>
      </c>
      <c r="B26" s="19" t="s">
        <v>181</v>
      </c>
      <c r="C26" s="20" t="s">
        <v>36</v>
      </c>
      <c r="D26" s="10" t="s">
        <v>65</v>
      </c>
      <c r="E26" s="20" t="s">
        <v>26</v>
      </c>
      <c r="F26" s="20" t="s">
        <v>81</v>
      </c>
      <c r="G26" s="40">
        <v>100430</v>
      </c>
      <c r="H26" s="20" t="s">
        <v>100</v>
      </c>
      <c r="I26" s="20" t="s">
        <v>101</v>
      </c>
      <c r="J26" s="12">
        <v>45125</v>
      </c>
      <c r="K26" s="13"/>
      <c r="L26" s="9">
        <v>1</v>
      </c>
      <c r="M26" s="9" t="s">
        <v>182</v>
      </c>
      <c r="N26" s="43" t="s">
        <v>183</v>
      </c>
      <c r="O26" s="13"/>
      <c r="P26" s="41">
        <v>3000</v>
      </c>
      <c r="Q26" s="41">
        <v>630</v>
      </c>
      <c r="R26" s="15">
        <f>Tabla2[[#This Row],[Precio Canon]]+Tabla2[[#This Row],[Precio de adjudicación 
sin IVA]]+Tabla2[[#This Row],[IVA]]</f>
        <v>3630</v>
      </c>
      <c r="S26" s="12">
        <v>45163</v>
      </c>
      <c r="T26" s="20" t="s">
        <v>114</v>
      </c>
      <c r="U26" s="20" t="s">
        <v>53</v>
      </c>
      <c r="V26" s="16"/>
    </row>
    <row r="27" spans="1:22" ht="36" x14ac:dyDescent="0.25">
      <c r="A27" s="7" t="s">
        <v>184</v>
      </c>
      <c r="B27" s="31" t="s">
        <v>185</v>
      </c>
      <c r="C27" s="32" t="s">
        <v>24</v>
      </c>
      <c r="D27" s="10" t="s">
        <v>186</v>
      </c>
      <c r="E27" s="32" t="s">
        <v>26</v>
      </c>
      <c r="F27" s="32" t="s">
        <v>81</v>
      </c>
      <c r="G27" s="40">
        <v>135907.20000000001</v>
      </c>
      <c r="H27" s="20" t="s">
        <v>187</v>
      </c>
      <c r="I27" s="9" t="s">
        <v>188</v>
      </c>
      <c r="J27" s="12">
        <v>45109</v>
      </c>
      <c r="K27" s="12">
        <v>45112</v>
      </c>
      <c r="L27" s="9">
        <v>3</v>
      </c>
      <c r="M27" s="25" t="s">
        <v>189</v>
      </c>
      <c r="N27" s="20" t="s">
        <v>190</v>
      </c>
      <c r="O27" s="13"/>
      <c r="P27" s="59">
        <v>111196.8</v>
      </c>
      <c r="Q27" s="36">
        <v>23351.33</v>
      </c>
      <c r="R27" s="15">
        <f>Tabla2[[#This Row],[Precio Canon]]+Tabla2[[#This Row],[Precio de adjudicación 
sin IVA]]+Tabla2[[#This Row],[IVA]]</f>
        <v>134548.13</v>
      </c>
      <c r="S27" s="12">
        <v>45169</v>
      </c>
      <c r="T27" s="20" t="s">
        <v>191</v>
      </c>
      <c r="U27" s="20" t="s">
        <v>53</v>
      </c>
      <c r="V27" s="16"/>
    </row>
    <row r="28" spans="1:22" ht="36" x14ac:dyDescent="0.25">
      <c r="A28" s="7" t="s">
        <v>192</v>
      </c>
      <c r="B28" s="31" t="s">
        <v>193</v>
      </c>
      <c r="C28" s="32" t="s">
        <v>24</v>
      </c>
      <c r="D28" s="10" t="s">
        <v>186</v>
      </c>
      <c r="E28" s="32" t="s">
        <v>26</v>
      </c>
      <c r="F28" s="32" t="s">
        <v>81</v>
      </c>
      <c r="G28" s="40">
        <v>135907.20000000001</v>
      </c>
      <c r="H28" s="20" t="s">
        <v>187</v>
      </c>
      <c r="I28" s="20" t="s">
        <v>194</v>
      </c>
      <c r="J28" s="12">
        <v>45109</v>
      </c>
      <c r="K28" s="12">
        <v>45112</v>
      </c>
      <c r="L28" s="9">
        <v>2</v>
      </c>
      <c r="M28" s="25" t="s">
        <v>195</v>
      </c>
      <c r="N28" s="42" t="s">
        <v>196</v>
      </c>
      <c r="O28" s="13"/>
      <c r="P28" s="41">
        <v>26398.98</v>
      </c>
      <c r="Q28" s="41">
        <v>5543.79</v>
      </c>
      <c r="R28" s="15">
        <f>Tabla2[[#This Row],[Precio Canon]]+Tabla2[[#This Row],[Precio de adjudicación 
sin IVA]]+Tabla2[[#This Row],[IVA]]</f>
        <v>31942.77</v>
      </c>
      <c r="S28" s="12">
        <v>45174</v>
      </c>
      <c r="T28" s="20" t="s">
        <v>191</v>
      </c>
      <c r="U28" s="20" t="s">
        <v>53</v>
      </c>
      <c r="V28" s="16"/>
    </row>
    <row r="29" spans="1:22" ht="24" x14ac:dyDescent="0.25">
      <c r="A29" s="7" t="s">
        <v>197</v>
      </c>
      <c r="B29" s="30" t="s">
        <v>198</v>
      </c>
      <c r="C29" s="9" t="s">
        <v>199</v>
      </c>
      <c r="D29" s="10" t="s">
        <v>56</v>
      </c>
      <c r="E29" s="9" t="s">
        <v>26</v>
      </c>
      <c r="F29" s="9" t="s">
        <v>200</v>
      </c>
      <c r="G29" s="11">
        <v>386764.22</v>
      </c>
      <c r="H29" s="9" t="s">
        <v>201</v>
      </c>
      <c r="I29" s="12" t="s">
        <v>202</v>
      </c>
      <c r="J29" s="12">
        <v>45126</v>
      </c>
      <c r="K29" s="9"/>
      <c r="L29" s="9">
        <v>1</v>
      </c>
      <c r="M29" s="9" t="s">
        <v>203</v>
      </c>
      <c r="N29" s="9" t="s">
        <v>204</v>
      </c>
      <c r="O29" s="9"/>
      <c r="P29" s="15">
        <v>291191.90000000002</v>
      </c>
      <c r="Q29" s="15">
        <v>61150.3</v>
      </c>
      <c r="R29" s="15">
        <f>Tabla2[[#This Row],[Precio Canon]]+Tabla2[[#This Row],[Precio de adjudicación 
sin IVA]]+Tabla2[[#This Row],[IVA]]</f>
        <v>352342.2</v>
      </c>
      <c r="S29" s="12">
        <v>45177</v>
      </c>
      <c r="T29" s="9" t="s">
        <v>205</v>
      </c>
      <c r="U29" s="9" t="s">
        <v>53</v>
      </c>
      <c r="V29" s="16"/>
    </row>
    <row r="30" spans="1:22" ht="24" x14ac:dyDescent="0.25">
      <c r="A30" s="7" t="s">
        <v>206</v>
      </c>
      <c r="B30" s="31" t="s">
        <v>207</v>
      </c>
      <c r="C30" s="32" t="s">
        <v>24</v>
      </c>
      <c r="D30" s="10" t="s">
        <v>73</v>
      </c>
      <c r="E30" s="32" t="s">
        <v>26</v>
      </c>
      <c r="F30" s="32" t="s">
        <v>208</v>
      </c>
      <c r="G30" s="11">
        <v>12526.7</v>
      </c>
      <c r="H30" s="20" t="s">
        <v>209</v>
      </c>
      <c r="I30" s="12">
        <v>45184</v>
      </c>
      <c r="J30" s="12">
        <v>45112</v>
      </c>
      <c r="K30" s="60"/>
      <c r="L30" s="9">
        <v>5</v>
      </c>
      <c r="M30" s="25" t="s">
        <v>210</v>
      </c>
      <c r="N30" s="20" t="s">
        <v>211</v>
      </c>
      <c r="O30" s="13"/>
      <c r="P30" s="15">
        <v>10352.65</v>
      </c>
      <c r="Q30" s="15">
        <v>2174.0500000000002</v>
      </c>
      <c r="R30" s="15">
        <f>Tabla2[[#This Row],[Precio Canon]]+Tabla2[[#This Row],[Precio de adjudicación 
sin IVA]]+Tabla2[[#This Row],[IVA]]</f>
        <v>12526.7</v>
      </c>
      <c r="S30" s="12">
        <v>45188</v>
      </c>
      <c r="T30" s="28" t="s">
        <v>43</v>
      </c>
      <c r="U30" s="20" t="s">
        <v>53</v>
      </c>
      <c r="V30" s="16"/>
    </row>
    <row r="31" spans="1:22" ht="48" x14ac:dyDescent="0.25">
      <c r="A31" s="39" t="s">
        <v>212</v>
      </c>
      <c r="B31" s="31" t="s">
        <v>213</v>
      </c>
      <c r="C31" s="20" t="s">
        <v>24</v>
      </c>
      <c r="D31" s="10" t="s">
        <v>56</v>
      </c>
      <c r="E31" s="20" t="s">
        <v>26</v>
      </c>
      <c r="F31" s="20" t="s">
        <v>57</v>
      </c>
      <c r="G31" s="40">
        <v>15518.25</v>
      </c>
      <c r="H31" s="9" t="s">
        <v>89</v>
      </c>
      <c r="I31" s="20" t="s">
        <v>90</v>
      </c>
      <c r="J31" s="12">
        <v>45064</v>
      </c>
      <c r="K31" s="13"/>
      <c r="L31" s="9">
        <v>6</v>
      </c>
      <c r="M31" s="20" t="s">
        <v>214</v>
      </c>
      <c r="N31" s="20" t="s">
        <v>215</v>
      </c>
      <c r="O31" s="13"/>
      <c r="P31" s="41">
        <v>12825</v>
      </c>
      <c r="Q31" s="41">
        <v>2693.25</v>
      </c>
      <c r="R31" s="15">
        <f>Tabla2[[#This Row],[Precio Canon]]+Tabla2[[#This Row],[Precio de adjudicación 
sin IVA]]+Tabla2[[#This Row],[IVA]]</f>
        <v>15518.25</v>
      </c>
      <c r="S31" s="12">
        <v>45190</v>
      </c>
      <c r="T31" s="20" t="s">
        <v>119</v>
      </c>
      <c r="U31" s="20" t="s">
        <v>53</v>
      </c>
      <c r="V31" s="16"/>
    </row>
    <row r="32" spans="1:22" ht="48" x14ac:dyDescent="0.25">
      <c r="A32" s="39" t="s">
        <v>216</v>
      </c>
      <c r="B32" s="30" t="s">
        <v>217</v>
      </c>
      <c r="C32" s="20" t="s">
        <v>24</v>
      </c>
      <c r="D32" s="10" t="s">
        <v>56</v>
      </c>
      <c r="E32" s="20" t="s">
        <v>26</v>
      </c>
      <c r="F32" s="20" t="s">
        <v>57</v>
      </c>
      <c r="G32" s="40">
        <v>14520</v>
      </c>
      <c r="H32" s="9" t="s">
        <v>89</v>
      </c>
      <c r="I32" s="20" t="s">
        <v>90</v>
      </c>
      <c r="J32" s="12">
        <v>45064</v>
      </c>
      <c r="K32" s="13"/>
      <c r="L32" s="9">
        <v>8</v>
      </c>
      <c r="M32" s="20" t="s">
        <v>214</v>
      </c>
      <c r="N32" s="20" t="s">
        <v>215</v>
      </c>
      <c r="O32" s="13"/>
      <c r="P32" s="41">
        <v>12000</v>
      </c>
      <c r="Q32" s="41">
        <v>2520</v>
      </c>
      <c r="R32" s="15">
        <f>Tabla2[[#This Row],[Precio Canon]]+Tabla2[[#This Row],[Precio de adjudicación 
sin IVA]]+Tabla2[[#This Row],[IVA]]</f>
        <v>14520</v>
      </c>
      <c r="S32" s="12">
        <v>45190</v>
      </c>
      <c r="T32" s="20" t="s">
        <v>119</v>
      </c>
      <c r="U32" s="20" t="s">
        <v>53</v>
      </c>
      <c r="V32" s="16"/>
    </row>
    <row r="33" spans="1:22" ht="48" x14ac:dyDescent="0.25">
      <c r="A33" s="39" t="s">
        <v>218</v>
      </c>
      <c r="B33" s="31" t="s">
        <v>219</v>
      </c>
      <c r="C33" s="20" t="s">
        <v>24</v>
      </c>
      <c r="D33" s="10" t="s">
        <v>56</v>
      </c>
      <c r="E33" s="20" t="s">
        <v>26</v>
      </c>
      <c r="F33" s="20" t="s">
        <v>57</v>
      </c>
      <c r="G33" s="40">
        <v>2117.5</v>
      </c>
      <c r="H33" s="9" t="s">
        <v>89</v>
      </c>
      <c r="I33" s="20" t="s">
        <v>90</v>
      </c>
      <c r="J33" s="12">
        <v>45064</v>
      </c>
      <c r="K33" s="13"/>
      <c r="L33" s="9">
        <v>3</v>
      </c>
      <c r="M33" s="20" t="s">
        <v>214</v>
      </c>
      <c r="N33" s="20" t="s">
        <v>215</v>
      </c>
      <c r="O33" s="13"/>
      <c r="P33" s="41">
        <v>1750</v>
      </c>
      <c r="Q33" s="41">
        <v>367.5</v>
      </c>
      <c r="R33" s="15">
        <f>Tabla2[[#This Row],[Precio Canon]]+Tabla2[[#This Row],[Precio de adjudicación 
sin IVA]]+Tabla2[[#This Row],[IVA]]</f>
        <v>2117.5</v>
      </c>
      <c r="S33" s="12">
        <v>45190</v>
      </c>
      <c r="T33" s="20" t="s">
        <v>220</v>
      </c>
      <c r="U33" s="20" t="s">
        <v>53</v>
      </c>
      <c r="V33" s="16"/>
    </row>
    <row r="34" spans="1:22" ht="36" x14ac:dyDescent="0.25">
      <c r="A34" s="7" t="s">
        <v>221</v>
      </c>
      <c r="B34" s="19" t="s">
        <v>222</v>
      </c>
      <c r="C34" s="32" t="s">
        <v>223</v>
      </c>
      <c r="D34" s="10" t="s">
        <v>46</v>
      </c>
      <c r="E34" s="32" t="s">
        <v>26</v>
      </c>
      <c r="F34" s="32" t="s">
        <v>224</v>
      </c>
      <c r="G34" s="40">
        <v>54946</v>
      </c>
      <c r="H34" s="20" t="s">
        <v>225</v>
      </c>
      <c r="I34" s="20" t="s">
        <v>226</v>
      </c>
      <c r="J34" s="12">
        <v>45029</v>
      </c>
      <c r="K34" s="13"/>
      <c r="L34" s="9">
        <v>10</v>
      </c>
      <c r="M34" s="25" t="s">
        <v>227</v>
      </c>
      <c r="N34" s="61" t="s">
        <v>228</v>
      </c>
      <c r="O34" s="13"/>
      <c r="P34" s="41">
        <v>29500</v>
      </c>
      <c r="Q34" s="41"/>
      <c r="R34" s="15">
        <f>Tabla2[[#This Row],[Precio Canon]]+Tabla2[[#This Row],[Precio de adjudicación 
sin IVA]]+Tabla2[[#This Row],[IVA]]</f>
        <v>29500</v>
      </c>
      <c r="S34" s="12">
        <v>45194</v>
      </c>
      <c r="T34" s="20" t="s">
        <v>229</v>
      </c>
      <c r="U34" s="20" t="s">
        <v>33</v>
      </c>
      <c r="V34" s="16"/>
    </row>
    <row r="35" spans="1:22" ht="36" x14ac:dyDescent="0.25">
      <c r="A35" s="7" t="s">
        <v>230</v>
      </c>
      <c r="B35" s="62" t="s">
        <v>231</v>
      </c>
      <c r="C35" s="32" t="s">
        <v>223</v>
      </c>
      <c r="D35" s="10" t="s">
        <v>46</v>
      </c>
      <c r="E35" s="32" t="s">
        <v>26</v>
      </c>
      <c r="F35" s="32" t="s">
        <v>224</v>
      </c>
      <c r="G35" s="40">
        <v>54946</v>
      </c>
      <c r="H35" s="20" t="s">
        <v>225</v>
      </c>
      <c r="I35" s="20" t="s">
        <v>226</v>
      </c>
      <c r="J35" s="12">
        <v>45029</v>
      </c>
      <c r="K35" s="13"/>
      <c r="L35" s="9">
        <v>10</v>
      </c>
      <c r="M35" s="25" t="s">
        <v>232</v>
      </c>
      <c r="N35" s="52" t="s">
        <v>233</v>
      </c>
      <c r="O35" s="13"/>
      <c r="P35" s="41">
        <v>25446</v>
      </c>
      <c r="Q35" s="41"/>
      <c r="R35" s="15">
        <f>Tabla2[[#This Row],[Precio Canon]]+Tabla2[[#This Row],[Precio de adjudicación 
sin IVA]]+Tabla2[[#This Row],[IVA]]</f>
        <v>25446</v>
      </c>
      <c r="S35" s="12">
        <v>45194</v>
      </c>
      <c r="T35" s="20" t="s">
        <v>229</v>
      </c>
      <c r="U35" s="20" t="s">
        <v>33</v>
      </c>
      <c r="V35" s="16"/>
    </row>
    <row r="36" spans="1:22" ht="36" x14ac:dyDescent="0.25">
      <c r="A36" s="7" t="s">
        <v>234</v>
      </c>
      <c r="B36" s="19" t="s">
        <v>235</v>
      </c>
      <c r="C36" s="20" t="s">
        <v>36</v>
      </c>
      <c r="D36" s="10" t="s">
        <v>56</v>
      </c>
      <c r="E36" s="20" t="s">
        <v>26</v>
      </c>
      <c r="F36" s="20" t="s">
        <v>200</v>
      </c>
      <c r="G36" s="11">
        <v>18755</v>
      </c>
      <c r="H36" s="20" t="s">
        <v>236</v>
      </c>
      <c r="I36" s="20" t="s">
        <v>237</v>
      </c>
      <c r="J36" s="12">
        <v>45132</v>
      </c>
      <c r="K36" s="9"/>
      <c r="L36" s="9">
        <v>1</v>
      </c>
      <c r="M36" s="20" t="s">
        <v>238</v>
      </c>
      <c r="N36" s="20" t="s">
        <v>239</v>
      </c>
      <c r="O36" s="9"/>
      <c r="P36" s="15">
        <v>15451</v>
      </c>
      <c r="Q36" s="15">
        <v>3244.71</v>
      </c>
      <c r="R36" s="15">
        <f>Tabla2[[#This Row],[Precio Canon]]+Tabla2[[#This Row],[Precio de adjudicación 
sin IVA]]+Tabla2[[#This Row],[IVA]]</f>
        <v>18695.71</v>
      </c>
      <c r="S36" s="12">
        <v>45195</v>
      </c>
      <c r="T36" s="20" t="s">
        <v>205</v>
      </c>
      <c r="U36" s="20" t="s">
        <v>53</v>
      </c>
      <c r="V36" s="16"/>
    </row>
    <row r="37" spans="1:22" ht="36" x14ac:dyDescent="0.25">
      <c r="A37" s="7" t="s">
        <v>240</v>
      </c>
      <c r="B37" s="31" t="s">
        <v>241</v>
      </c>
      <c r="C37" s="20" t="s">
        <v>36</v>
      </c>
      <c r="D37" s="10" t="s">
        <v>65</v>
      </c>
      <c r="E37" s="20" t="s">
        <v>26</v>
      </c>
      <c r="F37" s="20" t="s">
        <v>242</v>
      </c>
      <c r="G37" s="11">
        <v>3993</v>
      </c>
      <c r="H37" s="20" t="s">
        <v>243</v>
      </c>
      <c r="I37" s="20" t="s">
        <v>244</v>
      </c>
      <c r="J37" s="12">
        <v>45131</v>
      </c>
      <c r="K37" s="9"/>
      <c r="L37" s="9">
        <v>1</v>
      </c>
      <c r="M37" s="20" t="s">
        <v>245</v>
      </c>
      <c r="N37" s="20" t="s">
        <v>246</v>
      </c>
      <c r="O37" s="9"/>
      <c r="P37" s="15">
        <v>3290.1</v>
      </c>
      <c r="Q37" s="15">
        <v>690.92</v>
      </c>
      <c r="R37" s="15">
        <f>Tabla2[[#This Row],[Precio Canon]]+Tabla2[[#This Row],[Precio de adjudicación 
sin IVA]]+Tabla2[[#This Row],[IVA]]</f>
        <v>3981.02</v>
      </c>
      <c r="S37" s="12">
        <v>45195</v>
      </c>
      <c r="T37" s="20" t="s">
        <v>247</v>
      </c>
      <c r="U37" s="20" t="s">
        <v>53</v>
      </c>
      <c r="V37" s="16"/>
    </row>
    <row r="38" spans="1:22" ht="48" x14ac:dyDescent="0.25">
      <c r="A38" s="39" t="s">
        <v>248</v>
      </c>
      <c r="B38" s="31" t="s">
        <v>249</v>
      </c>
      <c r="C38" s="20" t="s">
        <v>24</v>
      </c>
      <c r="D38" s="10" t="s">
        <v>186</v>
      </c>
      <c r="E38" s="20" t="s">
        <v>26</v>
      </c>
      <c r="F38" s="20" t="s">
        <v>250</v>
      </c>
      <c r="G38" s="40">
        <v>242000</v>
      </c>
      <c r="H38" s="20" t="s">
        <v>251</v>
      </c>
      <c r="I38" s="20" t="s">
        <v>252</v>
      </c>
      <c r="J38" s="12">
        <v>45032</v>
      </c>
      <c r="K38" s="63">
        <v>45035</v>
      </c>
      <c r="L38" s="9">
        <v>1</v>
      </c>
      <c r="M38" s="9" t="s">
        <v>253</v>
      </c>
      <c r="N38" s="24" t="s">
        <v>254</v>
      </c>
      <c r="O38" s="13"/>
      <c r="P38" s="41">
        <v>199980</v>
      </c>
      <c r="Q38" s="41">
        <v>41995.8</v>
      </c>
      <c r="R38" s="15">
        <f>Tabla2[[#This Row],[Precio Canon]]+Tabla2[[#This Row],[Precio de adjudicación 
sin IVA]]+Tabla2[[#This Row],[IVA]]</f>
        <v>241975.8</v>
      </c>
      <c r="S38" s="12">
        <v>45196</v>
      </c>
      <c r="T38" s="28" t="s">
        <v>255</v>
      </c>
      <c r="U38" s="20" t="s">
        <v>33</v>
      </c>
      <c r="V38" s="16"/>
    </row>
    <row r="39" spans="1:22" ht="36" x14ac:dyDescent="0.25">
      <c r="A39" s="7" t="s">
        <v>256</v>
      </c>
      <c r="B39" s="30" t="s">
        <v>257</v>
      </c>
      <c r="C39" s="9" t="s">
        <v>36</v>
      </c>
      <c r="D39" s="10" t="s">
        <v>56</v>
      </c>
      <c r="E39" s="9" t="s">
        <v>26</v>
      </c>
      <c r="F39" s="20" t="s">
        <v>250</v>
      </c>
      <c r="G39" s="11">
        <v>10285</v>
      </c>
      <c r="H39" s="9" t="s">
        <v>258</v>
      </c>
      <c r="I39" s="9" t="s">
        <v>259</v>
      </c>
      <c r="J39" s="12">
        <v>45117</v>
      </c>
      <c r="K39" s="13"/>
      <c r="L39" s="9">
        <v>2</v>
      </c>
      <c r="M39" s="9" t="s">
        <v>260</v>
      </c>
      <c r="N39" s="9" t="s">
        <v>261</v>
      </c>
      <c r="O39" s="13"/>
      <c r="P39" s="15">
        <v>5780</v>
      </c>
      <c r="Q39" s="15">
        <v>1213.8</v>
      </c>
      <c r="R39" s="15">
        <f>Tabla2[[#This Row],[Precio Canon]]+Tabla2[[#This Row],[Precio de adjudicación 
sin IVA]]+Tabla2[[#This Row],[IVA]]</f>
        <v>6993.8</v>
      </c>
      <c r="S39" s="12">
        <v>45196</v>
      </c>
      <c r="T39" s="9" t="s">
        <v>229</v>
      </c>
      <c r="U39" s="9" t="s">
        <v>33</v>
      </c>
      <c r="V39" s="16"/>
    </row>
    <row r="40" spans="1:22" ht="36" x14ac:dyDescent="0.25">
      <c r="A40" s="7" t="s">
        <v>262</v>
      </c>
      <c r="B40" s="31" t="s">
        <v>263</v>
      </c>
      <c r="C40" s="32" t="s">
        <v>24</v>
      </c>
      <c r="D40" s="10" t="s">
        <v>186</v>
      </c>
      <c r="E40" s="32" t="s">
        <v>26</v>
      </c>
      <c r="F40" s="32" t="s">
        <v>224</v>
      </c>
      <c r="G40" s="40">
        <v>135907.20000000001</v>
      </c>
      <c r="H40" s="20" t="s">
        <v>187</v>
      </c>
      <c r="I40" s="20" t="s">
        <v>264</v>
      </c>
      <c r="J40" s="12">
        <v>45109</v>
      </c>
      <c r="K40" s="12">
        <v>45112</v>
      </c>
      <c r="L40" s="9">
        <v>3</v>
      </c>
      <c r="M40" s="20" t="s">
        <v>265</v>
      </c>
      <c r="N40" s="64" t="s">
        <v>266</v>
      </c>
      <c r="O40" s="13"/>
      <c r="P40" s="15">
        <v>98840.55</v>
      </c>
      <c r="Q40" s="15">
        <v>20756.52</v>
      </c>
      <c r="R40" s="15">
        <f>Tabla2[[#This Row],[Precio Canon]]+Tabla2[[#This Row],[Precio de adjudicación 
sin IVA]]+Tabla2[[#This Row],[IVA]]</f>
        <v>119597.07</v>
      </c>
      <c r="S40" s="12">
        <v>45197</v>
      </c>
      <c r="T40" s="20" t="s">
        <v>267</v>
      </c>
      <c r="U40" s="20" t="s">
        <v>33</v>
      </c>
      <c r="V40" s="16"/>
    </row>
    <row r="41" spans="1:22" ht="36" x14ac:dyDescent="0.25">
      <c r="A41" s="7" t="s">
        <v>268</v>
      </c>
      <c r="B41" s="31" t="s">
        <v>269</v>
      </c>
      <c r="C41" s="32" t="s">
        <v>24</v>
      </c>
      <c r="D41" s="10" t="s">
        <v>186</v>
      </c>
      <c r="E41" s="32" t="s">
        <v>26</v>
      </c>
      <c r="F41" s="32" t="s">
        <v>224</v>
      </c>
      <c r="G41" s="40">
        <v>135907.20000000001</v>
      </c>
      <c r="H41" s="20" t="s">
        <v>187</v>
      </c>
      <c r="I41" s="20" t="s">
        <v>264</v>
      </c>
      <c r="J41" s="12">
        <v>45109</v>
      </c>
      <c r="K41" s="65">
        <v>45112</v>
      </c>
      <c r="L41" s="9">
        <v>1</v>
      </c>
      <c r="M41" s="25" t="s">
        <v>270</v>
      </c>
      <c r="N41" s="25" t="s">
        <v>271</v>
      </c>
      <c r="O41" s="13"/>
      <c r="P41" s="41">
        <v>1300</v>
      </c>
      <c r="Q41" s="41">
        <v>247.8</v>
      </c>
      <c r="R41" s="15">
        <f>Tabla2[[#This Row],[Precio Canon]]+Tabla2[[#This Row],[Precio de adjudicación 
sin IVA]]+Tabla2[[#This Row],[IVA]]</f>
        <v>1547.8</v>
      </c>
      <c r="S41" s="12">
        <v>45197</v>
      </c>
      <c r="T41" s="20" t="s">
        <v>272</v>
      </c>
      <c r="U41" s="20" t="s">
        <v>53</v>
      </c>
      <c r="V41" s="16"/>
    </row>
    <row r="42" spans="1:22" ht="36" x14ac:dyDescent="0.25">
      <c r="A42" s="7" t="s">
        <v>273</v>
      </c>
      <c r="B42" s="30" t="s">
        <v>274</v>
      </c>
      <c r="C42" s="20" t="s">
        <v>24</v>
      </c>
      <c r="D42" s="10" t="s">
        <v>56</v>
      </c>
      <c r="E42" s="9" t="s">
        <v>26</v>
      </c>
      <c r="F42" s="9" t="s">
        <v>250</v>
      </c>
      <c r="G42" s="11">
        <v>4965.84</v>
      </c>
      <c r="H42" s="9" t="s">
        <v>275</v>
      </c>
      <c r="I42" s="9" t="s">
        <v>276</v>
      </c>
      <c r="J42" s="12">
        <v>45126</v>
      </c>
      <c r="K42" s="13"/>
      <c r="L42" s="9">
        <v>3</v>
      </c>
      <c r="M42" s="9" t="s">
        <v>117</v>
      </c>
      <c r="N42" s="9" t="s">
        <v>118</v>
      </c>
      <c r="O42" s="13"/>
      <c r="P42" s="15">
        <v>4104</v>
      </c>
      <c r="Q42" s="15">
        <v>861.84</v>
      </c>
      <c r="R42" s="15">
        <f>Tabla2[[#This Row],[Precio Canon]]+Tabla2[[#This Row],[Precio de adjudicación 
sin IVA]]+Tabla2[[#This Row],[IVA]]</f>
        <v>4965.84</v>
      </c>
      <c r="S42" s="12">
        <v>45204</v>
      </c>
      <c r="T42" s="9" t="s">
        <v>277</v>
      </c>
      <c r="U42" s="9" t="s">
        <v>129</v>
      </c>
      <c r="V42" s="16"/>
    </row>
    <row r="43" spans="1:22" ht="36" x14ac:dyDescent="0.25">
      <c r="A43" s="7" t="s">
        <v>278</v>
      </c>
      <c r="B43" s="30" t="s">
        <v>279</v>
      </c>
      <c r="C43" s="20" t="s">
        <v>24</v>
      </c>
      <c r="D43" s="10" t="s">
        <v>56</v>
      </c>
      <c r="E43" s="9" t="s">
        <v>26</v>
      </c>
      <c r="F43" s="9" t="s">
        <v>250</v>
      </c>
      <c r="G43" s="11">
        <v>16770.599999999999</v>
      </c>
      <c r="H43" s="9" t="s">
        <v>275</v>
      </c>
      <c r="I43" s="9" t="s">
        <v>276</v>
      </c>
      <c r="J43" s="12">
        <v>45126</v>
      </c>
      <c r="K43" s="13"/>
      <c r="L43" s="9">
        <v>3</v>
      </c>
      <c r="M43" s="9" t="s">
        <v>117</v>
      </c>
      <c r="N43" s="9" t="s">
        <v>118</v>
      </c>
      <c r="O43" s="13"/>
      <c r="P43" s="15">
        <v>13860</v>
      </c>
      <c r="Q43" s="15">
        <v>2910.6</v>
      </c>
      <c r="R43" s="15">
        <f>Tabla2[[#This Row],[Precio Canon]]+Tabla2[[#This Row],[Precio de adjudicación 
sin IVA]]+Tabla2[[#This Row],[IVA]]</f>
        <v>16770.599999999999</v>
      </c>
      <c r="S43" s="12">
        <v>45204</v>
      </c>
      <c r="T43" s="9" t="s">
        <v>280</v>
      </c>
      <c r="U43" s="9" t="s">
        <v>53</v>
      </c>
      <c r="V43" s="16"/>
    </row>
    <row r="44" spans="1:22" ht="36" x14ac:dyDescent="0.25">
      <c r="A44" s="7" t="s">
        <v>281</v>
      </c>
      <c r="B44" s="30" t="s">
        <v>282</v>
      </c>
      <c r="C44" s="20" t="s">
        <v>24</v>
      </c>
      <c r="D44" s="10" t="s">
        <v>56</v>
      </c>
      <c r="E44" s="9" t="s">
        <v>26</v>
      </c>
      <c r="F44" s="9" t="s">
        <v>250</v>
      </c>
      <c r="G44" s="11">
        <v>13334.2</v>
      </c>
      <c r="H44" s="9" t="s">
        <v>275</v>
      </c>
      <c r="I44" s="9" t="s">
        <v>283</v>
      </c>
      <c r="J44" s="12">
        <v>45126</v>
      </c>
      <c r="K44" s="13"/>
      <c r="L44" s="9">
        <v>7</v>
      </c>
      <c r="M44" s="9" t="s">
        <v>284</v>
      </c>
      <c r="N44" s="9" t="s">
        <v>285</v>
      </c>
      <c r="O44" s="13"/>
      <c r="P44" s="15">
        <v>11020</v>
      </c>
      <c r="Q44" s="15">
        <v>2314.1999999999998</v>
      </c>
      <c r="R44" s="15">
        <f>Tabla2[[#This Row],[Precio Canon]]+Tabla2[[#This Row],[Precio de adjudicación 
sin IVA]]+Tabla2[[#This Row],[IVA]]</f>
        <v>13334.2</v>
      </c>
      <c r="S44" s="12">
        <v>45205</v>
      </c>
      <c r="T44" s="9" t="s">
        <v>286</v>
      </c>
      <c r="U44" s="9" t="s">
        <v>53</v>
      </c>
      <c r="V44" s="16"/>
    </row>
    <row r="45" spans="1:22" ht="24" x14ac:dyDescent="0.25">
      <c r="A45" s="7" t="s">
        <v>287</v>
      </c>
      <c r="B45" s="30" t="s">
        <v>288</v>
      </c>
      <c r="C45" s="9" t="s">
        <v>36</v>
      </c>
      <c r="D45" s="10" t="s">
        <v>56</v>
      </c>
      <c r="E45" s="9" t="s">
        <v>26</v>
      </c>
      <c r="F45" s="9" t="s">
        <v>38</v>
      </c>
      <c r="G45" s="11">
        <v>18000</v>
      </c>
      <c r="H45" s="9" t="s">
        <v>289</v>
      </c>
      <c r="I45" s="9" t="s">
        <v>290</v>
      </c>
      <c r="J45" s="12">
        <v>45113</v>
      </c>
      <c r="K45" s="13"/>
      <c r="L45" s="9">
        <v>1</v>
      </c>
      <c r="M45" s="9" t="s">
        <v>291</v>
      </c>
      <c r="N45" s="43" t="s">
        <v>292</v>
      </c>
      <c r="O45" s="13"/>
      <c r="P45" s="15">
        <v>14727.28</v>
      </c>
      <c r="Q45" s="15">
        <v>589.08000000000004</v>
      </c>
      <c r="R45" s="15">
        <f>Tabla2[[#This Row],[Precio Canon]]+Tabla2[[#This Row],[Precio de adjudicación 
sin IVA]]+Tabla2[[#This Row],[IVA]]</f>
        <v>15316.36</v>
      </c>
      <c r="S45" s="12">
        <v>45208</v>
      </c>
      <c r="T45" s="9" t="s">
        <v>247</v>
      </c>
      <c r="U45" s="9" t="s">
        <v>33</v>
      </c>
      <c r="V45" s="16"/>
    </row>
    <row r="46" spans="1:22" ht="48" x14ac:dyDescent="0.25">
      <c r="A46" s="7" t="s">
        <v>293</v>
      </c>
      <c r="B46" s="30" t="s">
        <v>294</v>
      </c>
      <c r="C46" s="9" t="s">
        <v>36</v>
      </c>
      <c r="D46" s="10" t="s">
        <v>56</v>
      </c>
      <c r="E46" s="9" t="s">
        <v>26</v>
      </c>
      <c r="F46" s="9" t="s">
        <v>124</v>
      </c>
      <c r="G46" s="11">
        <v>29040</v>
      </c>
      <c r="H46" s="9" t="s">
        <v>295</v>
      </c>
      <c r="I46" s="9" t="s">
        <v>296</v>
      </c>
      <c r="J46" s="12">
        <v>45121</v>
      </c>
      <c r="K46" s="13"/>
      <c r="L46" s="9">
        <v>9</v>
      </c>
      <c r="M46" s="9" t="s">
        <v>297</v>
      </c>
      <c r="N46" s="43" t="s">
        <v>298</v>
      </c>
      <c r="O46" s="13"/>
      <c r="P46" s="15">
        <v>17500.8</v>
      </c>
      <c r="Q46" s="15">
        <v>3675.17</v>
      </c>
      <c r="R46" s="15">
        <f>Tabla2[[#This Row],[Precio Canon]]+Tabla2[[#This Row],[Precio de adjudicación 
sin IVA]]+Tabla2[[#This Row],[IVA]]</f>
        <v>21175.97</v>
      </c>
      <c r="S46" s="12">
        <v>45209</v>
      </c>
      <c r="T46" s="9" t="s">
        <v>43</v>
      </c>
      <c r="U46" s="9" t="s">
        <v>299</v>
      </c>
      <c r="V46" s="16"/>
    </row>
    <row r="47" spans="1:22" ht="24" x14ac:dyDescent="0.25">
      <c r="A47" s="7" t="s">
        <v>300</v>
      </c>
      <c r="B47" s="31" t="s">
        <v>301</v>
      </c>
      <c r="C47" s="32" t="s">
        <v>223</v>
      </c>
      <c r="D47" s="10" t="s">
        <v>56</v>
      </c>
      <c r="E47" s="32" t="s">
        <v>26</v>
      </c>
      <c r="F47" s="32" t="s">
        <v>302</v>
      </c>
      <c r="G47" s="40">
        <v>20570</v>
      </c>
      <c r="H47" s="20" t="s">
        <v>303</v>
      </c>
      <c r="I47" s="20" t="s">
        <v>304</v>
      </c>
      <c r="J47" s="12">
        <v>45033</v>
      </c>
      <c r="K47" s="13"/>
      <c r="L47" s="9">
        <v>2</v>
      </c>
      <c r="M47" s="20" t="s">
        <v>305</v>
      </c>
      <c r="N47" s="20" t="s">
        <v>306</v>
      </c>
      <c r="O47" s="13"/>
      <c r="P47" s="41">
        <v>10880</v>
      </c>
      <c r="Q47" s="41">
        <v>2284.8000000000002</v>
      </c>
      <c r="R47" s="15">
        <f>Tabla2[[#This Row],[Precio Canon]]+Tabla2[[#This Row],[Precio de adjudicación 
sin IVA]]+Tabla2[[#This Row],[IVA]]</f>
        <v>13164.8</v>
      </c>
      <c r="S47" s="12">
        <v>45210</v>
      </c>
      <c r="T47" s="20" t="s">
        <v>229</v>
      </c>
      <c r="U47" s="20" t="s">
        <v>33</v>
      </c>
      <c r="V47" s="16"/>
    </row>
    <row r="48" spans="1:22" ht="24" x14ac:dyDescent="0.25">
      <c r="A48" s="7" t="s">
        <v>307</v>
      </c>
      <c r="B48" s="31" t="s">
        <v>308</v>
      </c>
      <c r="C48" s="32" t="s">
        <v>24</v>
      </c>
      <c r="D48" s="10" t="s">
        <v>186</v>
      </c>
      <c r="E48" s="32" t="s">
        <v>26</v>
      </c>
      <c r="F48" s="32" t="s">
        <v>309</v>
      </c>
      <c r="G48" s="40">
        <v>135907.20000000001</v>
      </c>
      <c r="H48" s="20" t="s">
        <v>187</v>
      </c>
      <c r="I48" s="20" t="s">
        <v>310</v>
      </c>
      <c r="J48" s="12">
        <v>45109</v>
      </c>
      <c r="K48" s="12">
        <v>45112</v>
      </c>
      <c r="L48" s="9">
        <v>1</v>
      </c>
      <c r="M48" s="20" t="s">
        <v>311</v>
      </c>
      <c r="N48" s="64" t="s">
        <v>312</v>
      </c>
      <c r="O48" s="13"/>
      <c r="P48" s="15">
        <v>3419.36</v>
      </c>
      <c r="Q48" s="15">
        <v>718.07</v>
      </c>
      <c r="R48" s="15">
        <f>Tabla2[[#This Row],[Precio Canon]]+Tabla2[[#This Row],[Precio de adjudicación 
sin IVA]]+Tabla2[[#This Row],[IVA]]</f>
        <v>4137.43</v>
      </c>
      <c r="S48" s="12">
        <v>45215</v>
      </c>
      <c r="T48" s="20" t="s">
        <v>313</v>
      </c>
      <c r="U48" s="20" t="s">
        <v>33</v>
      </c>
      <c r="V48" s="16"/>
    </row>
    <row r="49" spans="1:22" ht="36" x14ac:dyDescent="0.25">
      <c r="A49" s="7" t="s">
        <v>314</v>
      </c>
      <c r="B49" s="66" t="s">
        <v>315</v>
      </c>
      <c r="C49" s="9" t="s">
        <v>24</v>
      </c>
      <c r="D49" s="10" t="s">
        <v>73</v>
      </c>
      <c r="E49" s="9" t="s">
        <v>26</v>
      </c>
      <c r="F49" s="9" t="s">
        <v>316</v>
      </c>
      <c r="G49" s="11">
        <v>18001.169999999998</v>
      </c>
      <c r="H49" s="9" t="s">
        <v>317</v>
      </c>
      <c r="I49" s="20" t="s">
        <v>318</v>
      </c>
      <c r="J49" s="12">
        <v>45180</v>
      </c>
      <c r="K49" s="9"/>
      <c r="L49" s="9">
        <v>1</v>
      </c>
      <c r="M49" s="9" t="s">
        <v>319</v>
      </c>
      <c r="N49" s="9" t="s">
        <v>320</v>
      </c>
      <c r="O49" s="9"/>
      <c r="P49" s="15">
        <v>14728.23</v>
      </c>
      <c r="Q49" s="15">
        <v>3092.93</v>
      </c>
      <c r="R49" s="15">
        <f>Tabla2[[#This Row],[Precio Canon]]+Tabla2[[#This Row],[Precio de adjudicación 
sin IVA]]+Tabla2[[#This Row],[IVA]]</f>
        <v>17821.16</v>
      </c>
      <c r="S49" s="12">
        <v>45218</v>
      </c>
      <c r="T49" s="9" t="s">
        <v>321</v>
      </c>
      <c r="U49" s="9" t="s">
        <v>53</v>
      </c>
      <c r="V49" s="16"/>
    </row>
    <row r="50" spans="1:22" ht="24" x14ac:dyDescent="0.25">
      <c r="A50" s="7" t="s">
        <v>322</v>
      </c>
      <c r="B50" s="30" t="s">
        <v>323</v>
      </c>
      <c r="C50" s="9" t="s">
        <v>36</v>
      </c>
      <c r="D50" s="10" t="s">
        <v>46</v>
      </c>
      <c r="E50" s="9" t="s">
        <v>26</v>
      </c>
      <c r="F50" s="9" t="s">
        <v>324</v>
      </c>
      <c r="G50" s="11">
        <v>120762.4</v>
      </c>
      <c r="H50" s="9" t="s">
        <v>325</v>
      </c>
      <c r="I50" s="9" t="s">
        <v>326</v>
      </c>
      <c r="J50" s="12">
        <v>45110</v>
      </c>
      <c r="K50" s="13"/>
      <c r="L50" s="9">
        <v>3</v>
      </c>
      <c r="M50" s="9" t="s">
        <v>327</v>
      </c>
      <c r="N50" s="43" t="s">
        <v>328</v>
      </c>
      <c r="O50" s="13"/>
      <c r="P50" s="15">
        <v>108679.57</v>
      </c>
      <c r="Q50" s="15">
        <v>10867.96</v>
      </c>
      <c r="R50" s="15">
        <f>Tabla2[[#This Row],[Precio Canon]]+Tabla2[[#This Row],[Precio de adjudicación 
sin IVA]]+Tabla2[[#This Row],[IVA]]</f>
        <v>119547.53</v>
      </c>
      <c r="S50" s="12">
        <v>45222</v>
      </c>
      <c r="T50" s="9" t="s">
        <v>229</v>
      </c>
      <c r="U50" s="9" t="s">
        <v>299</v>
      </c>
      <c r="V50" s="16"/>
    </row>
    <row r="51" spans="1:22" ht="36" x14ac:dyDescent="0.25">
      <c r="A51" s="7" t="s">
        <v>329</v>
      </c>
      <c r="B51" s="30" t="s">
        <v>330</v>
      </c>
      <c r="C51" s="9" t="s">
        <v>331</v>
      </c>
      <c r="D51" s="10" t="s">
        <v>65</v>
      </c>
      <c r="E51" s="9" t="s">
        <v>26</v>
      </c>
      <c r="F51" s="20" t="s">
        <v>250</v>
      </c>
      <c r="G51" s="11">
        <v>3732.85</v>
      </c>
      <c r="H51" s="9" t="s">
        <v>332</v>
      </c>
      <c r="I51" s="9" t="s">
        <v>333</v>
      </c>
      <c r="J51" s="12">
        <v>45119</v>
      </c>
      <c r="K51" s="13"/>
      <c r="L51" s="9">
        <v>1</v>
      </c>
      <c r="M51" s="9" t="s">
        <v>334</v>
      </c>
      <c r="N51" s="43" t="s">
        <v>335</v>
      </c>
      <c r="O51" s="13"/>
      <c r="P51" s="15">
        <v>3072.9</v>
      </c>
      <c r="Q51" s="15">
        <v>645.30999999999995</v>
      </c>
      <c r="R51" s="15">
        <f>Tabla2[[#This Row],[Precio Canon]]+Tabla2[[#This Row],[Precio de adjudicación 
sin IVA]]+Tabla2[[#This Row],[IVA]]</f>
        <v>3718.21</v>
      </c>
      <c r="S51" s="12">
        <v>45223</v>
      </c>
      <c r="T51" s="9" t="s">
        <v>229</v>
      </c>
      <c r="U51" s="9" t="s">
        <v>33</v>
      </c>
      <c r="V51" s="16"/>
    </row>
    <row r="52" spans="1:22" ht="36.6" thickBot="1" x14ac:dyDescent="0.3">
      <c r="A52" s="7" t="s">
        <v>336</v>
      </c>
      <c r="B52" s="31" t="s">
        <v>337</v>
      </c>
      <c r="C52" s="32" t="s">
        <v>24</v>
      </c>
      <c r="D52" s="10" t="s">
        <v>186</v>
      </c>
      <c r="E52" s="32" t="s">
        <v>26</v>
      </c>
      <c r="F52" s="32" t="s">
        <v>81</v>
      </c>
      <c r="G52" s="40">
        <v>135907.20000000001</v>
      </c>
      <c r="H52" s="20" t="s">
        <v>187</v>
      </c>
      <c r="I52" s="9" t="s">
        <v>338</v>
      </c>
      <c r="J52" s="12">
        <v>45109</v>
      </c>
      <c r="K52" s="12">
        <v>45112</v>
      </c>
      <c r="L52" s="9">
        <v>1</v>
      </c>
      <c r="M52" s="67" t="s">
        <v>189</v>
      </c>
      <c r="N52" s="20" t="s">
        <v>190</v>
      </c>
      <c r="O52" s="13"/>
      <c r="P52" s="15">
        <v>36965.5</v>
      </c>
      <c r="Q52" s="38">
        <v>7762.75</v>
      </c>
      <c r="R52" s="15">
        <f>Tabla2[[#This Row],[Precio Canon]]+Tabla2[[#This Row],[Precio de adjudicación 
sin IVA]]+Tabla2[[#This Row],[IVA]]</f>
        <v>44728.25</v>
      </c>
      <c r="S52" s="12">
        <v>45236</v>
      </c>
      <c r="T52" s="20" t="s">
        <v>339</v>
      </c>
      <c r="U52" s="20" t="s">
        <v>53</v>
      </c>
      <c r="V52" s="16"/>
    </row>
    <row r="53" spans="1:22" ht="36" x14ac:dyDescent="0.25">
      <c r="A53" s="7" t="s">
        <v>340</v>
      </c>
      <c r="B53" s="31" t="s">
        <v>341</v>
      </c>
      <c r="C53" s="32" t="s">
        <v>24</v>
      </c>
      <c r="D53" s="10" t="s">
        <v>186</v>
      </c>
      <c r="E53" s="32" t="s">
        <v>26</v>
      </c>
      <c r="F53" s="32" t="s">
        <v>81</v>
      </c>
      <c r="G53" s="40">
        <v>135907.20000000001</v>
      </c>
      <c r="H53" s="20" t="s">
        <v>187</v>
      </c>
      <c r="I53" s="9" t="s">
        <v>338</v>
      </c>
      <c r="J53" s="12">
        <v>45109</v>
      </c>
      <c r="K53" s="12">
        <v>45112</v>
      </c>
      <c r="L53" s="9">
        <v>2</v>
      </c>
      <c r="M53" s="68" t="s">
        <v>265</v>
      </c>
      <c r="N53" s="64" t="s">
        <v>266</v>
      </c>
      <c r="O53" s="13"/>
      <c r="P53" s="15">
        <v>34800.5</v>
      </c>
      <c r="Q53" s="15">
        <v>7308.1</v>
      </c>
      <c r="R53" s="15">
        <f>Tabla2[[#This Row],[Precio Canon]]+Tabla2[[#This Row],[Precio de adjudicación 
sin IVA]]+Tabla2[[#This Row],[IVA]]</f>
        <v>42108.6</v>
      </c>
      <c r="S53" s="12">
        <v>45236</v>
      </c>
      <c r="T53" s="20" t="s">
        <v>342</v>
      </c>
      <c r="U53" s="20" t="s">
        <v>53</v>
      </c>
      <c r="V53" s="16"/>
    </row>
    <row r="54" spans="1:22" ht="36" x14ac:dyDescent="0.25">
      <c r="A54" s="7" t="s">
        <v>343</v>
      </c>
      <c r="B54" s="30" t="s">
        <v>344</v>
      </c>
      <c r="C54" s="9" t="s">
        <v>36</v>
      </c>
      <c r="D54" s="10" t="s">
        <v>46</v>
      </c>
      <c r="E54" s="9" t="s">
        <v>26</v>
      </c>
      <c r="F54" s="9" t="s">
        <v>250</v>
      </c>
      <c r="G54" s="11">
        <v>113778.72</v>
      </c>
      <c r="H54" s="9" t="s">
        <v>345</v>
      </c>
      <c r="I54" s="9" t="s">
        <v>346</v>
      </c>
      <c r="J54" s="12">
        <v>45071</v>
      </c>
      <c r="K54" s="13"/>
      <c r="L54" s="9">
        <v>3</v>
      </c>
      <c r="M54" s="9" t="s">
        <v>347</v>
      </c>
      <c r="N54" s="43" t="s">
        <v>348</v>
      </c>
      <c r="O54" s="13"/>
      <c r="P54" s="15">
        <v>94032</v>
      </c>
      <c r="Q54" s="15">
        <v>19746.72</v>
      </c>
      <c r="R54" s="15">
        <f>Tabla2[[#This Row],[Precio Canon]]+Tabla2[[#This Row],[Precio de adjudicación 
sin IVA]]+Tabla2[[#This Row],[IVA]]</f>
        <v>113778.72</v>
      </c>
      <c r="S54" s="12">
        <v>45236</v>
      </c>
      <c r="T54" s="9" t="s">
        <v>229</v>
      </c>
      <c r="U54" s="9" t="s">
        <v>129</v>
      </c>
      <c r="V54" s="16"/>
    </row>
    <row r="55" spans="1:22" ht="36" x14ac:dyDescent="0.25">
      <c r="A55" s="7" t="s">
        <v>349</v>
      </c>
      <c r="B55" s="30" t="s">
        <v>350</v>
      </c>
      <c r="C55" s="9" t="s">
        <v>24</v>
      </c>
      <c r="D55" s="10" t="s">
        <v>46</v>
      </c>
      <c r="E55" s="9" t="s">
        <v>26</v>
      </c>
      <c r="F55" s="9" t="s">
        <v>250</v>
      </c>
      <c r="G55" s="11">
        <v>80011.25</v>
      </c>
      <c r="H55" s="9" t="s">
        <v>351</v>
      </c>
      <c r="I55" s="9" t="s">
        <v>352</v>
      </c>
      <c r="J55" s="12">
        <v>45120</v>
      </c>
      <c r="K55" s="13"/>
      <c r="L55" s="9">
        <v>2</v>
      </c>
      <c r="M55" s="9" t="s">
        <v>353</v>
      </c>
      <c r="N55" s="43" t="s">
        <v>354</v>
      </c>
      <c r="O55" s="13"/>
      <c r="P55" s="15">
        <v>63465</v>
      </c>
      <c r="Q55" s="15">
        <v>13327.65</v>
      </c>
      <c r="R55" s="15">
        <f>Tabla2[[#This Row],[Precio Canon]]+Tabla2[[#This Row],[Precio de adjudicación 
sin IVA]]+Tabla2[[#This Row],[IVA]]</f>
        <v>76792.649999999994</v>
      </c>
      <c r="S55" s="12">
        <v>45236</v>
      </c>
      <c r="T55" s="9" t="s">
        <v>43</v>
      </c>
      <c r="U55" s="9" t="s">
        <v>129</v>
      </c>
      <c r="V55" s="16"/>
    </row>
    <row r="56" spans="1:22" ht="36" x14ac:dyDescent="0.25">
      <c r="A56" s="7" t="s">
        <v>355</v>
      </c>
      <c r="B56" s="31" t="s">
        <v>337</v>
      </c>
      <c r="C56" s="32" t="s">
        <v>24</v>
      </c>
      <c r="D56" s="10" t="s">
        <v>186</v>
      </c>
      <c r="E56" s="32" t="s">
        <v>26</v>
      </c>
      <c r="F56" s="32" t="s">
        <v>81</v>
      </c>
      <c r="G56" s="40">
        <v>135907.20000000001</v>
      </c>
      <c r="H56" s="20" t="s">
        <v>187</v>
      </c>
      <c r="I56" s="9" t="s">
        <v>356</v>
      </c>
      <c r="J56" s="12">
        <v>45109</v>
      </c>
      <c r="K56" s="12">
        <v>45112</v>
      </c>
      <c r="L56" s="9">
        <v>2</v>
      </c>
      <c r="M56" s="25" t="s">
        <v>195</v>
      </c>
      <c r="N56" s="42" t="s">
        <v>196</v>
      </c>
      <c r="O56" s="13"/>
      <c r="P56" s="15">
        <v>3940.98</v>
      </c>
      <c r="Q56" s="15">
        <v>827.61</v>
      </c>
      <c r="R56" s="15">
        <f>Tabla2[[#This Row],[Precio Canon]]+Tabla2[[#This Row],[Precio de adjudicación 
sin IVA]]+Tabla2[[#This Row],[IVA]]</f>
        <v>4768.59</v>
      </c>
      <c r="S56" s="12">
        <v>45240</v>
      </c>
      <c r="T56" s="69" t="s">
        <v>339</v>
      </c>
      <c r="U56" s="20" t="s">
        <v>53</v>
      </c>
      <c r="V56" s="16"/>
    </row>
    <row r="57" spans="1:22" ht="36" x14ac:dyDescent="0.25">
      <c r="A57" s="7" t="s">
        <v>357</v>
      </c>
      <c r="B57" s="30" t="s">
        <v>358</v>
      </c>
      <c r="C57" s="9" t="s">
        <v>223</v>
      </c>
      <c r="D57" s="10" t="s">
        <v>56</v>
      </c>
      <c r="E57" s="9" t="s">
        <v>26</v>
      </c>
      <c r="F57" s="9" t="s">
        <v>359</v>
      </c>
      <c r="G57" s="11">
        <v>52272</v>
      </c>
      <c r="H57" s="9" t="s">
        <v>360</v>
      </c>
      <c r="I57" s="9" t="s">
        <v>361</v>
      </c>
      <c r="J57" s="12">
        <v>45191</v>
      </c>
      <c r="K57" s="13"/>
      <c r="L57" s="9">
        <v>1</v>
      </c>
      <c r="M57" s="9" t="s">
        <v>362</v>
      </c>
      <c r="N57" s="9" t="s">
        <v>363</v>
      </c>
      <c r="O57" s="13"/>
      <c r="P57" s="15">
        <v>43200</v>
      </c>
      <c r="Q57" s="15">
        <v>9072</v>
      </c>
      <c r="R57" s="15">
        <f>Tabla2[[#This Row],[Precio Canon]]+Tabla2[[#This Row],[Precio de adjudicación 
sin IVA]]+Tabla2[[#This Row],[IVA]]</f>
        <v>52272</v>
      </c>
      <c r="S57" s="12">
        <v>45243</v>
      </c>
      <c r="T57" s="70" t="s">
        <v>229</v>
      </c>
      <c r="U57" s="9" t="s">
        <v>129</v>
      </c>
      <c r="V57" s="16"/>
    </row>
    <row r="58" spans="1:22" ht="24" x14ac:dyDescent="0.25">
      <c r="A58" s="7" t="s">
        <v>364</v>
      </c>
      <c r="B58" s="30" t="s">
        <v>365</v>
      </c>
      <c r="C58" s="9" t="s">
        <v>24</v>
      </c>
      <c r="D58" s="10" t="s">
        <v>56</v>
      </c>
      <c r="E58" s="9" t="s">
        <v>26</v>
      </c>
      <c r="F58" s="9" t="s">
        <v>81</v>
      </c>
      <c r="G58" s="11">
        <v>21010</v>
      </c>
      <c r="H58" s="9" t="s">
        <v>366</v>
      </c>
      <c r="I58" s="20" t="s">
        <v>367</v>
      </c>
      <c r="J58" s="12">
        <v>45216</v>
      </c>
      <c r="K58" s="13"/>
      <c r="L58" s="9">
        <v>3</v>
      </c>
      <c r="M58" s="9" t="s">
        <v>368</v>
      </c>
      <c r="N58" s="9" t="s">
        <v>312</v>
      </c>
      <c r="O58" s="13"/>
      <c r="P58" s="15">
        <v>15836.8</v>
      </c>
      <c r="Q58" s="15">
        <v>1583.68</v>
      </c>
      <c r="R58" s="15">
        <f>Tabla2[[#This Row],[Precio Canon]]+Tabla2[[#This Row],[Precio de adjudicación 
sin IVA]]+Tabla2[[#This Row],[IVA]]</f>
        <v>17420.48</v>
      </c>
      <c r="S58" s="12">
        <v>45252</v>
      </c>
      <c r="T58" s="9" t="s">
        <v>369</v>
      </c>
      <c r="U58" s="9" t="s">
        <v>53</v>
      </c>
      <c r="V58" s="16"/>
    </row>
    <row r="59" spans="1:22" ht="48" x14ac:dyDescent="0.25">
      <c r="A59" s="7" t="s">
        <v>370</v>
      </c>
      <c r="B59" s="19" t="s">
        <v>371</v>
      </c>
      <c r="C59" s="20" t="s">
        <v>223</v>
      </c>
      <c r="D59" s="10" t="s">
        <v>65</v>
      </c>
      <c r="E59" s="20" t="s">
        <v>26</v>
      </c>
      <c r="F59" s="20" t="s">
        <v>81</v>
      </c>
      <c r="G59" s="11">
        <v>21175</v>
      </c>
      <c r="H59" s="20" t="s">
        <v>372</v>
      </c>
      <c r="I59" s="20" t="s">
        <v>373</v>
      </c>
      <c r="J59" s="12">
        <v>45247</v>
      </c>
      <c r="K59" s="9"/>
      <c r="L59" s="9">
        <v>1</v>
      </c>
      <c r="M59" s="20" t="s">
        <v>374</v>
      </c>
      <c r="N59" s="20" t="s">
        <v>375</v>
      </c>
      <c r="O59" s="9"/>
      <c r="P59" s="15">
        <v>17500</v>
      </c>
      <c r="Q59" s="15">
        <v>3675</v>
      </c>
      <c r="R59" s="15">
        <f>Tabla2[[#This Row],[Precio Canon]]+Tabla2[[#This Row],[Precio de adjudicación 
sin IVA]]+Tabla2[[#This Row],[IVA]]</f>
        <v>21175</v>
      </c>
      <c r="S59" s="12">
        <v>45260</v>
      </c>
      <c r="T59" s="20" t="s">
        <v>376</v>
      </c>
      <c r="U59" s="20" t="s">
        <v>53</v>
      </c>
      <c r="V59" s="16"/>
    </row>
    <row r="60" spans="1:22" ht="24" x14ac:dyDescent="0.25">
      <c r="A60" s="7" t="s">
        <v>377</v>
      </c>
      <c r="B60" s="30" t="s">
        <v>378</v>
      </c>
      <c r="C60" s="9" t="s">
        <v>36</v>
      </c>
      <c r="D60" s="10" t="s">
        <v>56</v>
      </c>
      <c r="E60" s="9" t="s">
        <v>26</v>
      </c>
      <c r="F60" s="9" t="s">
        <v>124</v>
      </c>
      <c r="G60" s="11">
        <v>60500</v>
      </c>
      <c r="H60" s="20" t="s">
        <v>379</v>
      </c>
      <c r="I60" s="9" t="s">
        <v>380</v>
      </c>
      <c r="J60" s="12">
        <v>45133</v>
      </c>
      <c r="K60" s="13"/>
      <c r="L60" s="9">
        <v>2</v>
      </c>
      <c r="M60" s="9" t="s">
        <v>381</v>
      </c>
      <c r="N60" s="43" t="s">
        <v>382</v>
      </c>
      <c r="O60" s="13"/>
      <c r="P60" s="15">
        <v>31000</v>
      </c>
      <c r="Q60" s="15">
        <v>6510</v>
      </c>
      <c r="R60" s="15">
        <f>Tabla2[[#This Row],[Precio Canon]]+Tabla2[[#This Row],[Precio de adjudicación 
sin IVA]]+Tabla2[[#This Row],[IVA]]</f>
        <v>37510</v>
      </c>
      <c r="S60" s="12">
        <v>45275</v>
      </c>
      <c r="T60" s="9" t="s">
        <v>229</v>
      </c>
      <c r="U60" s="9" t="s">
        <v>33</v>
      </c>
      <c r="V60" s="16"/>
    </row>
    <row r="61" spans="1:22" ht="24" x14ac:dyDescent="0.25">
      <c r="A61" s="7" t="s">
        <v>383</v>
      </c>
      <c r="B61" s="30" t="s">
        <v>384</v>
      </c>
      <c r="C61" s="9" t="s">
        <v>36</v>
      </c>
      <c r="D61" s="10" t="s">
        <v>56</v>
      </c>
      <c r="E61" s="9" t="s">
        <v>26</v>
      </c>
      <c r="F61" s="9" t="s">
        <v>124</v>
      </c>
      <c r="G61" s="11">
        <v>19360</v>
      </c>
      <c r="H61" s="20" t="s">
        <v>379</v>
      </c>
      <c r="I61" s="9" t="s">
        <v>380</v>
      </c>
      <c r="J61" s="12">
        <v>45133</v>
      </c>
      <c r="K61" s="13"/>
      <c r="L61" s="9">
        <v>3</v>
      </c>
      <c r="M61" s="9" t="s">
        <v>381</v>
      </c>
      <c r="N61" s="43" t="s">
        <v>382</v>
      </c>
      <c r="O61" s="13"/>
      <c r="P61" s="15">
        <v>15200</v>
      </c>
      <c r="Q61" s="15">
        <v>3192</v>
      </c>
      <c r="R61" s="15">
        <f>Tabla2[[#This Row],[Precio Canon]]+Tabla2[[#This Row],[Precio de adjudicación 
sin IVA]]+Tabla2[[#This Row],[IVA]]</f>
        <v>18392</v>
      </c>
      <c r="S61" s="12">
        <v>45275</v>
      </c>
      <c r="T61" s="9" t="s">
        <v>229</v>
      </c>
      <c r="U61" s="9" t="s">
        <v>33</v>
      </c>
      <c r="V61" s="16"/>
    </row>
    <row r="62" spans="1:22" ht="72" x14ac:dyDescent="0.25">
      <c r="A62" s="7" t="s">
        <v>385</v>
      </c>
      <c r="B62" s="30" t="s">
        <v>386</v>
      </c>
      <c r="C62" s="9" t="s">
        <v>223</v>
      </c>
      <c r="D62" s="10" t="s">
        <v>56</v>
      </c>
      <c r="E62" s="9" t="s">
        <v>26</v>
      </c>
      <c r="F62" s="9" t="s">
        <v>81</v>
      </c>
      <c r="G62" s="11">
        <v>86055.2</v>
      </c>
      <c r="H62" s="9" t="s">
        <v>387</v>
      </c>
      <c r="I62" s="20" t="s">
        <v>388</v>
      </c>
      <c r="J62" s="12">
        <v>45229</v>
      </c>
      <c r="K62" s="13"/>
      <c r="L62" s="9">
        <v>1</v>
      </c>
      <c r="M62" s="9" t="s">
        <v>389</v>
      </c>
      <c r="N62" s="9" t="s">
        <v>390</v>
      </c>
      <c r="O62" s="13"/>
      <c r="P62" s="15">
        <v>68076.070000000007</v>
      </c>
      <c r="Q62" s="15">
        <v>14295.97</v>
      </c>
      <c r="R62" s="15">
        <f>Tabla2[[#This Row],[Precio Canon]]+Tabla2[[#This Row],[Precio de adjudicación 
sin IVA]]+Tabla2[[#This Row],[IVA]]</f>
        <v>82372.040000000008</v>
      </c>
      <c r="S62" s="12">
        <v>45275</v>
      </c>
      <c r="T62" s="9" t="s">
        <v>391</v>
      </c>
      <c r="U62" s="20" t="s">
        <v>53</v>
      </c>
      <c r="V62" s="16"/>
    </row>
    <row r="63" spans="1:22" ht="60" x14ac:dyDescent="0.25">
      <c r="A63" s="7" t="s">
        <v>392</v>
      </c>
      <c r="B63" s="30" t="s">
        <v>393</v>
      </c>
      <c r="C63" s="9" t="s">
        <v>24</v>
      </c>
      <c r="D63" s="10" t="s">
        <v>73</v>
      </c>
      <c r="E63" s="9" t="s">
        <v>26</v>
      </c>
      <c r="F63" s="9" t="s">
        <v>81</v>
      </c>
      <c r="G63" s="11">
        <v>9075</v>
      </c>
      <c r="H63" s="9" t="s">
        <v>394</v>
      </c>
      <c r="I63" s="9" t="s">
        <v>395</v>
      </c>
      <c r="J63" s="12">
        <v>45251</v>
      </c>
      <c r="K63" s="9"/>
      <c r="L63" s="9">
        <v>6</v>
      </c>
      <c r="M63" s="9" t="s">
        <v>396</v>
      </c>
      <c r="N63" s="9" t="s">
        <v>397</v>
      </c>
      <c r="O63" s="9"/>
      <c r="P63" s="15">
        <v>5200</v>
      </c>
      <c r="Q63" s="15">
        <v>1092</v>
      </c>
      <c r="R63" s="15">
        <f>Tabla2[[#This Row],[Precio Canon]]+Tabla2[[#This Row],[Precio de adjudicación 
sin IVA]]+Tabla2[[#This Row],[IVA]]</f>
        <v>6292</v>
      </c>
      <c r="S63" s="12">
        <v>45275</v>
      </c>
      <c r="T63" s="9" t="s">
        <v>398</v>
      </c>
      <c r="U63" s="9" t="s">
        <v>53</v>
      </c>
      <c r="V63" s="16"/>
    </row>
    <row r="64" spans="1:22" ht="36" x14ac:dyDescent="0.25">
      <c r="A64" s="71" t="s">
        <v>399</v>
      </c>
      <c r="B64" s="72" t="s">
        <v>400</v>
      </c>
      <c r="C64" s="70" t="s">
        <v>24</v>
      </c>
      <c r="D64" s="73" t="s">
        <v>73</v>
      </c>
      <c r="E64" s="70" t="s">
        <v>26</v>
      </c>
      <c r="F64" s="69" t="s">
        <v>38</v>
      </c>
      <c r="G64" s="74"/>
      <c r="H64" s="69" t="s">
        <v>401</v>
      </c>
      <c r="I64" s="69" t="s">
        <v>402</v>
      </c>
      <c r="J64" s="75">
        <v>45232</v>
      </c>
      <c r="K64" s="76"/>
      <c r="L64" s="70">
        <v>6</v>
      </c>
      <c r="M64" s="77" t="s">
        <v>403</v>
      </c>
      <c r="N64" s="78" t="s">
        <v>404</v>
      </c>
      <c r="O64" s="76"/>
      <c r="P64" s="79">
        <v>41157.03</v>
      </c>
      <c r="Q64" s="79">
        <v>8642.98</v>
      </c>
      <c r="R64" s="15">
        <f>Tabla2[[#This Row],[Precio Canon]]+Tabla2[[#This Row],[Precio de adjudicación 
sin IVA]]+Tabla2[[#This Row],[IVA]]</f>
        <v>49800.009999999995</v>
      </c>
      <c r="S64" s="75">
        <v>45278</v>
      </c>
      <c r="T64" s="69" t="s">
        <v>405</v>
      </c>
      <c r="U64" s="69" t="s">
        <v>53</v>
      </c>
      <c r="V64" s="16"/>
    </row>
    <row r="65" spans="1:22" ht="24" x14ac:dyDescent="0.25">
      <c r="A65" s="7" t="s">
        <v>406</v>
      </c>
      <c r="B65" s="30" t="s">
        <v>407</v>
      </c>
      <c r="C65" s="9" t="s">
        <v>36</v>
      </c>
      <c r="D65" s="10" t="s">
        <v>56</v>
      </c>
      <c r="E65" s="9" t="s">
        <v>26</v>
      </c>
      <c r="F65" s="20" t="s">
        <v>250</v>
      </c>
      <c r="G65" s="11">
        <v>95268.92</v>
      </c>
      <c r="H65" s="69" t="s">
        <v>408</v>
      </c>
      <c r="I65" s="69" t="s">
        <v>409</v>
      </c>
      <c r="J65" s="75">
        <v>45160</v>
      </c>
      <c r="K65" s="13"/>
      <c r="L65" s="9">
        <v>1</v>
      </c>
      <c r="M65" s="20" t="s">
        <v>410</v>
      </c>
      <c r="N65" s="42" t="s">
        <v>411</v>
      </c>
      <c r="O65" s="13"/>
      <c r="P65" s="15">
        <v>78734.399999999994</v>
      </c>
      <c r="Q65" s="15">
        <v>16534.22</v>
      </c>
      <c r="R65" s="15">
        <f>Tabla2[[#This Row],[Precio Canon]]+Tabla2[[#This Row],[Precio de adjudicación 
sin IVA]]+Tabla2[[#This Row],[IVA]]</f>
        <v>95268.62</v>
      </c>
      <c r="S65" s="75">
        <v>45279</v>
      </c>
      <c r="T65" s="69" t="s">
        <v>229</v>
      </c>
      <c r="U65" s="69" t="s">
        <v>299</v>
      </c>
      <c r="V65" s="80"/>
    </row>
    <row r="66" spans="1:22" ht="36" x14ac:dyDescent="0.25">
      <c r="A66" s="81" t="s">
        <v>412</v>
      </c>
      <c r="B66" s="82" t="s">
        <v>413</v>
      </c>
      <c r="C66" s="83" t="s">
        <v>24</v>
      </c>
      <c r="D66" s="10" t="s">
        <v>73</v>
      </c>
      <c r="E66" s="83" t="s">
        <v>26</v>
      </c>
      <c r="F66" s="83" t="s">
        <v>316</v>
      </c>
      <c r="G66" s="84">
        <v>15952.64</v>
      </c>
      <c r="H66" s="85" t="s">
        <v>414</v>
      </c>
      <c r="I66" s="10" t="s">
        <v>415</v>
      </c>
      <c r="J66" s="86">
        <v>44911</v>
      </c>
      <c r="K66" s="86"/>
      <c r="L66" s="10">
        <v>1</v>
      </c>
      <c r="M66" s="10" t="s">
        <v>416</v>
      </c>
      <c r="N66" s="10" t="s">
        <v>417</v>
      </c>
      <c r="O66" s="10"/>
      <c r="P66" s="87">
        <v>12920.32</v>
      </c>
      <c r="Q66" s="87">
        <v>2713.27</v>
      </c>
      <c r="R66" s="15">
        <f>Tabla2[[#This Row],[Precio Canon]]+Tabla2[[#This Row],[Precio de adjudicación 
sin IVA]]+Tabla2[[#This Row],[IVA]]</f>
        <v>15633.59</v>
      </c>
      <c r="S66" s="85">
        <v>45119</v>
      </c>
      <c r="T66" s="88" t="s">
        <v>418</v>
      </c>
      <c r="U66" s="88" t="s">
        <v>53</v>
      </c>
      <c r="V66" s="80"/>
    </row>
    <row r="67" spans="1:22" ht="24" x14ac:dyDescent="0.25">
      <c r="A67" s="81" t="s">
        <v>419</v>
      </c>
      <c r="B67" s="82" t="s">
        <v>420</v>
      </c>
      <c r="C67" s="83" t="s">
        <v>223</v>
      </c>
      <c r="D67" s="10" t="s">
        <v>186</v>
      </c>
      <c r="E67" s="83" t="s">
        <v>26</v>
      </c>
      <c r="F67" s="83" t="s">
        <v>421</v>
      </c>
      <c r="G67" s="84">
        <v>275879.73</v>
      </c>
      <c r="H67" s="89" t="s">
        <v>422</v>
      </c>
      <c r="I67" s="10" t="s">
        <v>423</v>
      </c>
      <c r="J67" s="86">
        <v>44827</v>
      </c>
      <c r="K67" s="86">
        <v>44827</v>
      </c>
      <c r="L67" s="10">
        <v>4</v>
      </c>
      <c r="M67" s="10" t="s">
        <v>424</v>
      </c>
      <c r="N67" s="10" t="s">
        <v>425</v>
      </c>
      <c r="O67" s="10"/>
      <c r="P67" s="87">
        <v>199385.83</v>
      </c>
      <c r="Q67" s="87">
        <v>19938.580000000002</v>
      </c>
      <c r="R67" s="15">
        <f>Tabla2[[#This Row],[Precio Canon]]+Tabla2[[#This Row],[Precio de adjudicación 
sin IVA]]+Tabla2[[#This Row],[IVA]]</f>
        <v>219324.40999999997</v>
      </c>
      <c r="S67" s="85">
        <v>45215</v>
      </c>
      <c r="T67" s="88"/>
      <c r="U67" s="88" t="s">
        <v>33</v>
      </c>
      <c r="V67" s="80"/>
    </row>
    <row r="68" spans="1:22" ht="24" x14ac:dyDescent="0.25">
      <c r="A68" s="81" t="s">
        <v>426</v>
      </c>
      <c r="B68" s="82" t="s">
        <v>427</v>
      </c>
      <c r="C68" s="83"/>
      <c r="D68" s="10" t="s">
        <v>73</v>
      </c>
      <c r="E68" s="83" t="s">
        <v>26</v>
      </c>
      <c r="F68" s="83" t="s">
        <v>324</v>
      </c>
      <c r="G68" s="84">
        <v>6999.85</v>
      </c>
      <c r="H68" s="85" t="s">
        <v>428</v>
      </c>
      <c r="I68" s="10" t="s">
        <v>429</v>
      </c>
      <c r="J68" s="86">
        <v>44845</v>
      </c>
      <c r="K68" s="86"/>
      <c r="L68" s="10">
        <v>2</v>
      </c>
      <c r="M68" s="10" t="s">
        <v>430</v>
      </c>
      <c r="N68" s="10" t="s">
        <v>431</v>
      </c>
      <c r="O68" s="10"/>
      <c r="P68" s="87">
        <v>5611.45</v>
      </c>
      <c r="Q68" s="87">
        <v>1178.4000000000001</v>
      </c>
      <c r="R68" s="15">
        <f>Tabla2[[#This Row],[Precio Canon]]+Tabla2[[#This Row],[Precio de adjudicación 
sin IVA]]+Tabla2[[#This Row],[IVA]]</f>
        <v>6789.85</v>
      </c>
      <c r="S68" s="85">
        <v>45118</v>
      </c>
      <c r="T68" s="88" t="s">
        <v>432</v>
      </c>
      <c r="U68" s="88" t="s">
        <v>53</v>
      </c>
      <c r="V68" s="80"/>
    </row>
    <row r="69" spans="1:22" ht="36" x14ac:dyDescent="0.25">
      <c r="A69" s="81" t="s">
        <v>433</v>
      </c>
      <c r="B69" s="82" t="s">
        <v>434</v>
      </c>
      <c r="C69" s="83" t="s">
        <v>24</v>
      </c>
      <c r="D69" s="10" t="s">
        <v>25</v>
      </c>
      <c r="E69" s="83" t="s">
        <v>26</v>
      </c>
      <c r="F69" s="83" t="s">
        <v>435</v>
      </c>
      <c r="G69" s="84">
        <v>5950</v>
      </c>
      <c r="H69" s="90" t="s">
        <v>436</v>
      </c>
      <c r="I69" s="10" t="s">
        <v>437</v>
      </c>
      <c r="J69" s="91">
        <v>44868</v>
      </c>
      <c r="K69" s="86"/>
      <c r="L69" s="10">
        <v>3</v>
      </c>
      <c r="M69" s="10" t="s">
        <v>438</v>
      </c>
      <c r="N69" s="10" t="s">
        <v>439</v>
      </c>
      <c r="O69" s="87"/>
      <c r="P69" s="87">
        <v>4917.3599999999997</v>
      </c>
      <c r="Q69" s="87">
        <v>1032.6400000000001</v>
      </c>
      <c r="R69" s="15">
        <f>Tabla2[[#This Row],[Precio Canon]]+Tabla2[[#This Row],[Precio de adjudicación 
sin IVA]]+Tabla2[[#This Row],[IVA]]</f>
        <v>5950</v>
      </c>
      <c r="S69" s="85">
        <v>45092</v>
      </c>
      <c r="T69" s="88" t="s">
        <v>440</v>
      </c>
      <c r="U69" s="88" t="s">
        <v>53</v>
      </c>
      <c r="V69" s="80"/>
    </row>
    <row r="70" spans="1:22" ht="36" x14ac:dyDescent="0.25">
      <c r="A70" s="81" t="s">
        <v>441</v>
      </c>
      <c r="B70" s="82" t="s">
        <v>442</v>
      </c>
      <c r="C70" s="83" t="s">
        <v>223</v>
      </c>
      <c r="D70" s="10" t="s">
        <v>186</v>
      </c>
      <c r="E70" s="83" t="s">
        <v>26</v>
      </c>
      <c r="F70" s="83" t="s">
        <v>443</v>
      </c>
      <c r="G70" s="84">
        <v>535304</v>
      </c>
      <c r="H70" s="85" t="s">
        <v>444</v>
      </c>
      <c r="I70" s="10" t="s">
        <v>445</v>
      </c>
      <c r="J70" s="86">
        <v>44913</v>
      </c>
      <c r="K70" s="86">
        <v>44916</v>
      </c>
      <c r="L70" s="10">
        <v>3</v>
      </c>
      <c r="M70" s="10" t="s">
        <v>446</v>
      </c>
      <c r="N70" s="10" t="s">
        <v>447</v>
      </c>
      <c r="O70" s="10"/>
      <c r="P70" s="87">
        <v>442400</v>
      </c>
      <c r="Q70" s="87">
        <v>92904</v>
      </c>
      <c r="R70" s="15">
        <f>Tabla2[[#This Row],[Precio Canon]]+Tabla2[[#This Row],[Precio de adjudicación 
sin IVA]]+Tabla2[[#This Row],[IVA]]</f>
        <v>535304</v>
      </c>
      <c r="S70" s="85">
        <v>45142</v>
      </c>
      <c r="T70" s="88" t="s">
        <v>229</v>
      </c>
      <c r="U70" s="88" t="s">
        <v>129</v>
      </c>
      <c r="V70" s="80"/>
    </row>
    <row r="71" spans="1:22" ht="48" x14ac:dyDescent="0.25">
      <c r="A71" s="92" t="s">
        <v>448</v>
      </c>
      <c r="B71" s="93" t="s">
        <v>449</v>
      </c>
      <c r="C71" s="94" t="s">
        <v>24</v>
      </c>
      <c r="D71" s="10" t="s">
        <v>56</v>
      </c>
      <c r="E71" s="94" t="s">
        <v>26</v>
      </c>
      <c r="F71" s="94" t="s">
        <v>421</v>
      </c>
      <c r="G71" s="84">
        <v>17129.61</v>
      </c>
      <c r="H71" s="85" t="s">
        <v>450</v>
      </c>
      <c r="I71" s="10" t="s">
        <v>451</v>
      </c>
      <c r="J71" s="86">
        <v>44893</v>
      </c>
      <c r="K71" s="86"/>
      <c r="L71" s="10">
        <v>5</v>
      </c>
      <c r="M71" s="10" t="s">
        <v>452</v>
      </c>
      <c r="N71" s="10" t="s">
        <v>453</v>
      </c>
      <c r="O71" s="10"/>
      <c r="P71" s="87">
        <v>9133.2000000000007</v>
      </c>
      <c r="Q71" s="87">
        <v>1917.97</v>
      </c>
      <c r="R71" s="15">
        <f>Tabla2[[#This Row],[Precio Canon]]+Tabla2[[#This Row],[Precio de adjudicación 
sin IVA]]+Tabla2[[#This Row],[IVA]]</f>
        <v>11051.17</v>
      </c>
      <c r="S71" s="85">
        <v>45208</v>
      </c>
      <c r="T71" s="88" t="s">
        <v>454</v>
      </c>
      <c r="U71" s="88" t="s">
        <v>53</v>
      </c>
      <c r="V71" s="16"/>
    </row>
    <row r="72" spans="1:22" ht="48" x14ac:dyDescent="0.25">
      <c r="A72" s="92" t="s">
        <v>455</v>
      </c>
      <c r="B72" s="93" t="s">
        <v>449</v>
      </c>
      <c r="C72" s="94" t="s">
        <v>24</v>
      </c>
      <c r="D72" s="73" t="s">
        <v>56</v>
      </c>
      <c r="E72" s="94" t="s">
        <v>26</v>
      </c>
      <c r="F72" s="94" t="s">
        <v>421</v>
      </c>
      <c r="G72" s="84">
        <v>9900.75</v>
      </c>
      <c r="H72" s="85" t="s">
        <v>450</v>
      </c>
      <c r="I72" s="10" t="s">
        <v>451</v>
      </c>
      <c r="J72" s="86">
        <v>44893</v>
      </c>
      <c r="K72" s="86"/>
      <c r="L72" s="10">
        <v>5</v>
      </c>
      <c r="M72" s="10" t="s">
        <v>456</v>
      </c>
      <c r="N72" s="10" t="s">
        <v>457</v>
      </c>
      <c r="O72" s="10"/>
      <c r="P72" s="87">
        <v>3655</v>
      </c>
      <c r="Q72" s="87">
        <v>767.55</v>
      </c>
      <c r="R72" s="15">
        <f>Tabla2[[#This Row],[Precio Canon]]+Tabla2[[#This Row],[Precio de adjudicación 
sin IVA]]+Tabla2[[#This Row],[IVA]]</f>
        <v>4422.55</v>
      </c>
      <c r="S72" s="85">
        <v>45208</v>
      </c>
      <c r="T72" s="88" t="s">
        <v>454</v>
      </c>
      <c r="U72" s="88" t="s">
        <v>53</v>
      </c>
      <c r="V72" s="16"/>
    </row>
    <row r="73" spans="1:22" ht="48" x14ac:dyDescent="0.25">
      <c r="A73" s="81" t="s">
        <v>458</v>
      </c>
      <c r="B73" s="82" t="s">
        <v>449</v>
      </c>
      <c r="C73" s="83" t="s">
        <v>24</v>
      </c>
      <c r="D73" s="73" t="s">
        <v>56</v>
      </c>
      <c r="E73" s="83" t="s">
        <v>26</v>
      </c>
      <c r="F73" s="83" t="s">
        <v>421</v>
      </c>
      <c r="G73" s="84">
        <v>15639.43</v>
      </c>
      <c r="H73" s="85" t="s">
        <v>450</v>
      </c>
      <c r="I73" s="10" t="s">
        <v>451</v>
      </c>
      <c r="J73" s="86">
        <v>44893</v>
      </c>
      <c r="K73" s="86"/>
      <c r="L73" s="10">
        <v>5</v>
      </c>
      <c r="M73" s="10" t="s">
        <v>459</v>
      </c>
      <c r="N73" s="10" t="s">
        <v>460</v>
      </c>
      <c r="O73" s="10"/>
      <c r="P73" s="87">
        <v>12925.15</v>
      </c>
      <c r="Q73" s="87">
        <v>2714.28</v>
      </c>
      <c r="R73" s="15">
        <f>Tabla2[[#This Row],[Precio Canon]]+Tabla2[[#This Row],[Precio de adjudicación 
sin IVA]]+Tabla2[[#This Row],[IVA]]</f>
        <v>15639.43</v>
      </c>
      <c r="S73" s="85">
        <v>45222</v>
      </c>
      <c r="T73" s="88" t="s">
        <v>454</v>
      </c>
      <c r="U73" s="88" t="s">
        <v>53</v>
      </c>
      <c r="V73" s="80"/>
    </row>
    <row r="74" spans="1:22" ht="24" x14ac:dyDescent="0.25">
      <c r="A74" s="81" t="s">
        <v>461</v>
      </c>
      <c r="B74" s="82" t="s">
        <v>462</v>
      </c>
      <c r="C74" s="83" t="s">
        <v>24</v>
      </c>
      <c r="D74" s="10" t="s">
        <v>73</v>
      </c>
      <c r="E74" s="83" t="s">
        <v>26</v>
      </c>
      <c r="F74" s="83" t="s">
        <v>324</v>
      </c>
      <c r="G74" s="84">
        <v>5999.18</v>
      </c>
      <c r="H74" s="85" t="s">
        <v>463</v>
      </c>
      <c r="I74" s="10" t="s">
        <v>464</v>
      </c>
      <c r="J74" s="86">
        <v>44897</v>
      </c>
      <c r="K74" s="86"/>
      <c r="L74" s="10">
        <v>2</v>
      </c>
      <c r="M74" s="10" t="s">
        <v>465</v>
      </c>
      <c r="N74" s="10" t="s">
        <v>466</v>
      </c>
      <c r="O74" s="10"/>
      <c r="P74" s="87">
        <v>4757.95</v>
      </c>
      <c r="Q74" s="87">
        <v>999.17</v>
      </c>
      <c r="R74" s="15">
        <f>Tabla2[[#This Row],[Precio Canon]]+Tabla2[[#This Row],[Precio de adjudicación 
sin IVA]]+Tabla2[[#This Row],[IVA]]</f>
        <v>5757.12</v>
      </c>
      <c r="S74" s="85">
        <v>45118</v>
      </c>
      <c r="T74" s="88" t="s">
        <v>467</v>
      </c>
      <c r="U74" s="88" t="s">
        <v>53</v>
      </c>
      <c r="V74" s="80"/>
    </row>
    <row r="75" spans="1:22" ht="24" x14ac:dyDescent="0.25">
      <c r="A75" s="92" t="s">
        <v>468</v>
      </c>
      <c r="B75" s="93" t="s">
        <v>469</v>
      </c>
      <c r="C75" s="94" t="s">
        <v>223</v>
      </c>
      <c r="D75" s="10" t="s">
        <v>56</v>
      </c>
      <c r="E75" s="94" t="s">
        <v>26</v>
      </c>
      <c r="F75" s="94" t="s">
        <v>224</v>
      </c>
      <c r="G75" s="84">
        <v>29040</v>
      </c>
      <c r="H75" s="89" t="s">
        <v>470</v>
      </c>
      <c r="I75" s="10" t="s">
        <v>471</v>
      </c>
      <c r="J75" s="86">
        <v>45007</v>
      </c>
      <c r="K75" s="86"/>
      <c r="L75" s="10">
        <v>2</v>
      </c>
      <c r="M75" s="95" t="s">
        <v>472</v>
      </c>
      <c r="N75" s="95" t="s">
        <v>473</v>
      </c>
      <c r="O75" s="10"/>
      <c r="P75" s="87">
        <v>14712</v>
      </c>
      <c r="Q75" s="87">
        <v>3089.52</v>
      </c>
      <c r="R75" s="15">
        <f>Tabla2[[#This Row],[Precio Canon]]+Tabla2[[#This Row],[Precio de adjudicación 
sin IVA]]+Tabla2[[#This Row],[IVA]]</f>
        <v>17801.52</v>
      </c>
      <c r="S75" s="85">
        <v>45149</v>
      </c>
      <c r="T75" s="88" t="s">
        <v>474</v>
      </c>
      <c r="U75" s="88" t="s">
        <v>53</v>
      </c>
      <c r="V75" s="16"/>
    </row>
    <row r="76" spans="1:22" ht="48" x14ac:dyDescent="0.25">
      <c r="A76" s="81" t="s">
        <v>475</v>
      </c>
      <c r="B76" s="82" t="s">
        <v>476</v>
      </c>
      <c r="C76" s="83" t="s">
        <v>223</v>
      </c>
      <c r="D76" s="73" t="s">
        <v>186</v>
      </c>
      <c r="E76" s="83" t="s">
        <v>26</v>
      </c>
      <c r="F76" s="83" t="s">
        <v>477</v>
      </c>
      <c r="G76" s="84">
        <v>1454943.7</v>
      </c>
      <c r="H76" s="89" t="s">
        <v>478</v>
      </c>
      <c r="I76" s="10" t="s">
        <v>479</v>
      </c>
      <c r="J76" s="86">
        <v>44980</v>
      </c>
      <c r="K76" s="86">
        <v>44981</v>
      </c>
      <c r="L76" s="10">
        <v>4</v>
      </c>
      <c r="M76" s="95" t="s">
        <v>480</v>
      </c>
      <c r="N76" s="95" t="s">
        <v>481</v>
      </c>
      <c r="O76" s="10"/>
      <c r="P76" s="87">
        <v>1398984.32</v>
      </c>
      <c r="Q76" s="87">
        <v>55959.38</v>
      </c>
      <c r="R76" s="15">
        <f>Tabla2[[#This Row],[Precio Canon]]+Tabla2[[#This Row],[Precio de adjudicación 
sin IVA]]+Tabla2[[#This Row],[IVA]]</f>
        <v>1454943.7</v>
      </c>
      <c r="S76" s="85">
        <v>45134</v>
      </c>
      <c r="T76" s="88" t="s">
        <v>482</v>
      </c>
      <c r="U76" s="88" t="s">
        <v>129</v>
      </c>
      <c r="V76" s="80"/>
    </row>
    <row r="77" spans="1:22" ht="36" x14ac:dyDescent="0.25">
      <c r="A77" s="92" t="s">
        <v>483</v>
      </c>
      <c r="B77" s="93" t="s">
        <v>484</v>
      </c>
      <c r="C77" s="94" t="s">
        <v>223</v>
      </c>
      <c r="D77" s="10" t="s">
        <v>46</v>
      </c>
      <c r="E77" s="94" t="s">
        <v>26</v>
      </c>
      <c r="F77" s="94" t="s">
        <v>302</v>
      </c>
      <c r="G77" s="84">
        <v>227117</v>
      </c>
      <c r="H77" s="89" t="s">
        <v>485</v>
      </c>
      <c r="I77" s="10" t="s">
        <v>486</v>
      </c>
      <c r="J77" s="96">
        <v>45016</v>
      </c>
      <c r="K77" s="86"/>
      <c r="L77" s="10">
        <v>3</v>
      </c>
      <c r="M77" s="10" t="s">
        <v>487</v>
      </c>
      <c r="N77" s="95" t="s">
        <v>254</v>
      </c>
      <c r="O77" s="10"/>
      <c r="P77" s="87">
        <v>161210.23999999999</v>
      </c>
      <c r="Q77" s="87">
        <v>33854.15</v>
      </c>
      <c r="R77" s="15">
        <f>Tabla2[[#This Row],[Precio Canon]]+Tabla2[[#This Row],[Precio de adjudicación 
sin IVA]]+Tabla2[[#This Row],[IVA]]</f>
        <v>195064.38999999998</v>
      </c>
      <c r="S77" s="85">
        <v>45197</v>
      </c>
      <c r="T77" s="88" t="s">
        <v>229</v>
      </c>
      <c r="U77" s="88" t="s">
        <v>33</v>
      </c>
      <c r="V77" s="16"/>
    </row>
    <row r="78" spans="1:22" ht="36" x14ac:dyDescent="0.25">
      <c r="A78" s="81" t="s">
        <v>488</v>
      </c>
      <c r="B78" s="82" t="s">
        <v>489</v>
      </c>
      <c r="C78" s="83" t="s">
        <v>223</v>
      </c>
      <c r="D78" s="73" t="s">
        <v>46</v>
      </c>
      <c r="E78" s="83" t="s">
        <v>26</v>
      </c>
      <c r="F78" s="83" t="s">
        <v>302</v>
      </c>
      <c r="G78" s="84">
        <v>157300</v>
      </c>
      <c r="H78" s="89" t="s">
        <v>485</v>
      </c>
      <c r="I78" s="10" t="s">
        <v>486</v>
      </c>
      <c r="J78" s="96">
        <v>45016</v>
      </c>
      <c r="K78" s="86"/>
      <c r="L78" s="10">
        <v>5</v>
      </c>
      <c r="M78" s="10" t="s">
        <v>490</v>
      </c>
      <c r="N78" s="95" t="s">
        <v>491</v>
      </c>
      <c r="O78" s="10"/>
      <c r="P78" s="87">
        <v>76427</v>
      </c>
      <c r="Q78" s="87">
        <v>16049.67</v>
      </c>
      <c r="R78" s="15">
        <f>Tabla2[[#This Row],[Precio Canon]]+Tabla2[[#This Row],[Precio de adjudicación 
sin IVA]]+Tabla2[[#This Row],[IVA]]</f>
        <v>92476.67</v>
      </c>
      <c r="S78" s="85">
        <v>45197</v>
      </c>
      <c r="T78" s="88" t="s">
        <v>229</v>
      </c>
      <c r="U78" s="88" t="s">
        <v>33</v>
      </c>
      <c r="V78" s="80"/>
    </row>
    <row r="79" spans="1:22" ht="24" x14ac:dyDescent="0.25">
      <c r="A79" s="81" t="s">
        <v>492</v>
      </c>
      <c r="B79" s="82" t="s">
        <v>493</v>
      </c>
      <c r="C79" s="83" t="s">
        <v>223</v>
      </c>
      <c r="D79" s="10" t="s">
        <v>186</v>
      </c>
      <c r="E79" s="83" t="s">
        <v>26</v>
      </c>
      <c r="F79" s="83" t="s">
        <v>494</v>
      </c>
      <c r="G79" s="97">
        <v>381244.65</v>
      </c>
      <c r="H79" s="89" t="s">
        <v>495</v>
      </c>
      <c r="I79" s="10" t="s">
        <v>496</v>
      </c>
      <c r="J79" s="98"/>
      <c r="K79" s="99">
        <v>44916</v>
      </c>
      <c r="L79" s="100">
        <v>3</v>
      </c>
      <c r="M79" s="100" t="s">
        <v>497</v>
      </c>
      <c r="N79" s="100" t="s">
        <v>498</v>
      </c>
      <c r="O79" s="100"/>
      <c r="P79" s="101">
        <v>290880.21000000002</v>
      </c>
      <c r="Q79" s="101">
        <v>61084.85</v>
      </c>
      <c r="R79" s="15">
        <f>Tabla2[[#This Row],[Precio Canon]]+Tabla2[[#This Row],[Precio de adjudicación 
sin IVA]]+Tabla2[[#This Row],[IVA]]</f>
        <v>351965.06</v>
      </c>
      <c r="S79" s="99">
        <v>45159</v>
      </c>
      <c r="T79" s="102" t="s">
        <v>247</v>
      </c>
      <c r="U79" s="102" t="s">
        <v>33</v>
      </c>
      <c r="V79" s="80"/>
    </row>
    <row r="80" spans="1:22" ht="36" x14ac:dyDescent="0.25">
      <c r="A80" s="81" t="s">
        <v>499</v>
      </c>
      <c r="B80" s="103" t="s">
        <v>500</v>
      </c>
      <c r="C80" s="83" t="s">
        <v>223</v>
      </c>
      <c r="D80" s="10" t="s">
        <v>186</v>
      </c>
      <c r="E80" s="83" t="s">
        <v>26</v>
      </c>
      <c r="F80" s="83" t="s">
        <v>494</v>
      </c>
      <c r="G80" s="97">
        <v>77201622.629999995</v>
      </c>
      <c r="H80" s="100" t="s">
        <v>501</v>
      </c>
      <c r="I80" s="100" t="s">
        <v>502</v>
      </c>
      <c r="J80" s="98">
        <v>44872</v>
      </c>
      <c r="K80" s="99">
        <v>44876</v>
      </c>
      <c r="L80" s="100">
        <v>9</v>
      </c>
      <c r="M80" s="100" t="s">
        <v>503</v>
      </c>
      <c r="N80" s="100" t="s">
        <v>504</v>
      </c>
      <c r="O80" s="100"/>
      <c r="P80" s="101">
        <v>52092882.549999997</v>
      </c>
      <c r="Q80" s="101">
        <v>8933929.3699999992</v>
      </c>
      <c r="R80" s="15">
        <f>Tabla2[[#This Row],[Precio Canon]]+Tabla2[[#This Row],[Precio de adjudicación 
sin IVA]]+Tabla2[[#This Row],[IVA]]</f>
        <v>61026811.919999994</v>
      </c>
      <c r="S80" s="104">
        <v>45169</v>
      </c>
      <c r="T80" s="99" t="s">
        <v>505</v>
      </c>
      <c r="U80" s="102" t="s">
        <v>43</v>
      </c>
      <c r="V80" s="80"/>
    </row>
  </sheetData>
  <sheetProtection password="9E83" sheet="1" objects="1" scenarios="1"/>
  <dataValidations count="5">
    <dataValidation type="list" showInputMessage="1" showErrorMessage="1" sqref="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SiNo</formula1>
    </dataValidation>
    <dataValidation type="list" showInputMessage="1" showErrorMessage="1" sqref="WLC1:WLC3 WBG1:WBG3 WUY1:WUY3 VRK1:VRK3 IM1:IM3 SI1:SI3 ACE1:ACE3 AMA1:AMA3 AVW1:AVW3 BFS1:BFS3 BPO1:BPO3 BZK1:BZK3 CJG1:CJG3 CTC1:CTC3 DCY1:DCY3 DMU1:DMU3 DWQ1:DWQ3 EGM1:EGM3 EQI1:EQI3 FAE1:FAE3 FKA1:FKA3 FTW1:FTW3 GDS1:GDS3 GNO1:GNO3 GXK1:GXK3 HHG1:HHG3 HRC1:HRC3 IAY1:IAY3 IKU1:IKU3 IUQ1:IUQ3 JEM1:JEM3 JOI1:JOI3 JYE1:JYE3 KIA1:KIA3 KRW1:KRW3 LBS1:LBS3 LLO1:LLO3 LVK1:LVK3 MFG1:MFG3 MPC1:MPC3 MYY1:MYY3 NIU1:NIU3 NSQ1:NSQ3 OCM1:OCM3 OMI1:OMI3 OWE1:OWE3 PGA1:PGA3 PPW1:PPW3 PZS1:PZS3 QJO1:QJO3 QTK1:QTK3 RDG1:RDG3 RNC1:RNC3 RWY1:RWY3 SGU1:SGU3 SQQ1:SQQ3 TAM1:TAM3 TKI1:TKI3 TUE1:TUE3 UEA1:UEA3 UNW1:UNW3 UXS1:UXS3 VHO1:VHO3 C1:C15 C66:C80">
      <formula1>Tipo2012</formula1>
    </dataValidation>
    <dataValidation type="list" showInputMessage="1" showErrorMessage="1" sqref="WVB3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F2:F15 F66:F80">
      <formula1>Interesado2012</formula1>
    </dataValidation>
    <dataValidation type="list" allowBlank="1" showInputMessage="1" showErrorMessage="1" sqref="WVA3 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E2:E15 E66:E80">
      <formula1>Tramitacion2012</formula1>
    </dataValidation>
    <dataValidation type="list" showInputMessage="1" showErrorMessage="1" sqref="WUZ1:WUZ3 D1 IN1:IN3 SJ1:SJ3 ACF1:ACF3 AMB1:AMB3 AVX1:AVX3 BFT1:BFT3 BPP1:BPP3 BZL1:BZL3 CJH1:CJH3 CTD1:CTD3 DCZ1:DCZ3 DMV1:DMV3 DWR1:DWR3 EGN1:EGN3 EQJ1:EQJ3 FAF1:FAF3 FKB1:FKB3 FTX1:FTX3 GDT1:GDT3 GNP1:GNP3 GXL1:GXL3 HHH1:HHH3 HRD1:HRD3 IAZ1:IAZ3 IKV1:IKV3 IUR1:IUR3 JEN1:JEN3 JOJ1:JOJ3 JYF1:JYF3 KIB1:KIB3 KRX1:KRX3 LBT1:LBT3 LLP1:LLP3 LVL1:LVL3 MFH1:MFH3 MPD1:MPD3 MYZ1:MYZ3 NIV1:NIV3 NSR1:NSR3 OCN1:OCN3 OMJ1:OMJ3 OWF1:OWF3 PGB1:PGB3 PPX1:PPX3 PZT1:PZT3 QJP1:QJP3 QTL1:QTL3 RDH1:RDH3 RND1:RND3 RWZ1:RWZ3 SGV1:SGV3 SQR1:SQR3 TAN1:TAN3 TKJ1:TKJ3 TUF1:TUF3 UEB1:UEB3 UNX1:UNX3 UXT1:UXT3 VHP1:VHP3 VRL1:VRL3 WBH1:WBH3 WLD1:WLD3">
      <formula1>Procedimiento2012</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workbookViewId="0">
      <selection activeCell="B10" sqref="B10"/>
    </sheetView>
  </sheetViews>
  <sheetFormatPr baseColWidth="10" defaultRowHeight="14.4" x14ac:dyDescent="0.3"/>
  <cols>
    <col min="1" max="1" width="13.44140625" style="123" bestFit="1" customWidth="1"/>
    <col min="2" max="2" width="67.44140625" customWidth="1"/>
    <col min="3" max="3" width="14.77734375" bestFit="1" customWidth="1"/>
    <col min="4" max="4" width="14.33203125" bestFit="1" customWidth="1"/>
    <col min="5" max="5" width="12.33203125" bestFit="1" customWidth="1"/>
    <col min="6" max="6" width="14.33203125" bestFit="1" customWidth="1"/>
    <col min="7" max="7" width="43.109375" customWidth="1"/>
  </cols>
  <sheetData>
    <row r="1" spans="1:7" ht="30.6" x14ac:dyDescent="0.3">
      <c r="A1" s="115" t="s">
        <v>506</v>
      </c>
      <c r="B1" s="116" t="s">
        <v>12</v>
      </c>
      <c r="C1" s="116" t="s">
        <v>14</v>
      </c>
      <c r="D1" s="117" t="s">
        <v>15</v>
      </c>
      <c r="E1" s="118" t="s">
        <v>16</v>
      </c>
      <c r="F1" s="118" t="s">
        <v>17</v>
      </c>
      <c r="G1" s="116" t="s">
        <v>21</v>
      </c>
    </row>
    <row r="2" spans="1:7" x14ac:dyDescent="0.3">
      <c r="A2" s="39" t="s">
        <v>110</v>
      </c>
      <c r="B2" s="9" t="s">
        <v>112</v>
      </c>
      <c r="C2" s="13"/>
      <c r="D2" s="41">
        <v>17500</v>
      </c>
      <c r="E2" s="41">
        <v>3675</v>
      </c>
      <c r="F2" s="15">
        <f>Tabla24[[#This Row],[Precio Canon]]+Tabla24[[#This Row],[Precio de adjudicación 
sin IVA]]+Tabla24[[#This Row],[IVA]]</f>
        <v>21175</v>
      </c>
      <c r="G2" s="119"/>
    </row>
    <row r="3" spans="1:7" x14ac:dyDescent="0.3">
      <c r="A3" s="92" t="s">
        <v>412</v>
      </c>
      <c r="B3" s="21" t="s">
        <v>416</v>
      </c>
      <c r="C3" s="21"/>
      <c r="D3" s="244">
        <v>12920.32</v>
      </c>
      <c r="E3" s="244">
        <v>2713.27</v>
      </c>
      <c r="F3" s="15">
        <f>Tabla24[[#This Row],[Precio Canon]]+Tabla24[[#This Row],[Precio de adjudicación 
sin IVA]]+Tabla24[[#This Row],[IVA]]</f>
        <v>15633.59</v>
      </c>
      <c r="G3" s="119"/>
    </row>
    <row r="4" spans="1:7" x14ac:dyDescent="0.3">
      <c r="A4" s="92" t="s">
        <v>458</v>
      </c>
      <c r="B4" s="21" t="s">
        <v>459</v>
      </c>
      <c r="C4" s="21"/>
      <c r="D4" s="244">
        <v>12925.15</v>
      </c>
      <c r="E4" s="244">
        <v>2714.28</v>
      </c>
      <c r="F4" s="15">
        <f>Tabla24[[#This Row],[Precio Canon]]+Tabla24[[#This Row],[Precio de adjudicación 
sin IVA]]+Tabla24[[#This Row],[IVA]]</f>
        <v>15639.43</v>
      </c>
      <c r="G4" s="119"/>
    </row>
    <row r="5" spans="1:7" x14ac:dyDescent="0.3">
      <c r="A5" s="92" t="s">
        <v>448</v>
      </c>
      <c r="B5" s="21" t="s">
        <v>452</v>
      </c>
      <c r="C5" s="21"/>
      <c r="D5" s="244">
        <v>9133.2000000000007</v>
      </c>
      <c r="E5" s="244">
        <v>1917.97</v>
      </c>
      <c r="F5" s="15">
        <f>Tabla24[[#This Row],[Precio Canon]]+Tabla24[[#This Row],[Precio de adjudicación 
sin IVA]]+Tabla24[[#This Row],[IVA]]</f>
        <v>11051.17</v>
      </c>
      <c r="G5" s="119"/>
    </row>
    <row r="6" spans="1:7" x14ac:dyDescent="0.3">
      <c r="A6" s="92" t="s">
        <v>483</v>
      </c>
      <c r="B6" s="240" t="s">
        <v>487</v>
      </c>
      <c r="C6" s="21"/>
      <c r="D6" s="244">
        <v>161210.23999999999</v>
      </c>
      <c r="E6" s="244">
        <v>33854.15</v>
      </c>
      <c r="F6" s="15">
        <f>Tabla24[[#This Row],[Precio Canon]]+Tabla24[[#This Row],[Precio de adjudicación 
sin IVA]]+Tabla24[[#This Row],[IVA]]</f>
        <v>195064.38999999998</v>
      </c>
      <c r="G6" s="119"/>
    </row>
    <row r="7" spans="1:7" x14ac:dyDescent="0.3">
      <c r="A7" s="39" t="s">
        <v>248</v>
      </c>
      <c r="B7" s="9" t="s">
        <v>253</v>
      </c>
      <c r="C7" s="13"/>
      <c r="D7" s="41">
        <v>199980</v>
      </c>
      <c r="E7" s="41">
        <v>41995.8</v>
      </c>
      <c r="F7" s="15">
        <f>Tabla24[[#This Row],[Precio Canon]]+Tabla24[[#This Row],[Precio de adjudicación 
sin IVA]]+Tabla24[[#This Row],[IVA]]</f>
        <v>241975.8</v>
      </c>
      <c r="G7" s="119"/>
    </row>
    <row r="8" spans="1:7" x14ac:dyDescent="0.3">
      <c r="A8" s="7" t="s">
        <v>79</v>
      </c>
      <c r="B8" s="14" t="s">
        <v>84</v>
      </c>
      <c r="C8" s="9"/>
      <c r="D8" s="38">
        <v>23381.279999999999</v>
      </c>
      <c r="E8" s="15">
        <v>0</v>
      </c>
      <c r="F8" s="15">
        <f>Tabla24[[#This Row],[Precio Canon]]+Tabla24[[#This Row],[Precio de adjudicación 
sin IVA]]+Tabla24[[#This Row],[IVA]]</f>
        <v>23381.279999999999</v>
      </c>
      <c r="G8" s="119"/>
    </row>
    <row r="9" spans="1:7" x14ac:dyDescent="0.3">
      <c r="A9" s="7" t="s">
        <v>206</v>
      </c>
      <c r="B9" s="122" t="s">
        <v>210</v>
      </c>
      <c r="C9" s="13"/>
      <c r="D9" s="15">
        <v>10352.65</v>
      </c>
      <c r="E9" s="15">
        <v>2174.0500000000002</v>
      </c>
      <c r="F9" s="15">
        <f>Tabla24[[#This Row],[Precio Canon]]+Tabla24[[#This Row],[Precio de adjudicación 
sin IVA]]+Tabla24[[#This Row],[IVA]]</f>
        <v>12526.7</v>
      </c>
      <c r="G9" s="119"/>
    </row>
    <row r="10" spans="1:7" x14ac:dyDescent="0.3">
      <c r="A10" s="7" t="s">
        <v>240</v>
      </c>
      <c r="B10" s="20" t="s">
        <v>245</v>
      </c>
      <c r="C10" s="9"/>
      <c r="D10" s="15">
        <v>3290.1</v>
      </c>
      <c r="E10" s="15">
        <v>690.92</v>
      </c>
      <c r="F10" s="15">
        <f>Tabla24[[#This Row],[Precio Canon]]+Tabla24[[#This Row],[Precio de adjudicación 
sin IVA]]+Tabla24[[#This Row],[IVA]]</f>
        <v>3981.02</v>
      </c>
      <c r="G10" s="119"/>
    </row>
    <row r="11" spans="1:7" x14ac:dyDescent="0.3">
      <c r="A11" s="7" t="s">
        <v>357</v>
      </c>
      <c r="B11" s="14" t="s">
        <v>362</v>
      </c>
      <c r="C11" s="13"/>
      <c r="D11" s="15">
        <v>43200</v>
      </c>
      <c r="E11" s="15">
        <v>9072</v>
      </c>
      <c r="F11" s="15">
        <f>Tabla24[[#This Row],[Precio Canon]]+Tabla24[[#This Row],[Precio de adjudicación 
sin IVA]]+Tabla24[[#This Row],[IVA]]</f>
        <v>52272</v>
      </c>
      <c r="G11" s="119"/>
    </row>
    <row r="12" spans="1:7" x14ac:dyDescent="0.3">
      <c r="A12" s="7" t="s">
        <v>167</v>
      </c>
      <c r="B12" s="9" t="s">
        <v>169</v>
      </c>
      <c r="C12" s="9"/>
      <c r="D12" s="15">
        <v>178</v>
      </c>
      <c r="E12" s="15">
        <v>37.380000000000003</v>
      </c>
      <c r="F12" s="15">
        <f>Tabla24[[#This Row],[Precio Canon]]+Tabla24[[#This Row],[Precio de adjudicación 
sin IVA]]+Tabla24[[#This Row],[IVA]]</f>
        <v>215.38</v>
      </c>
      <c r="G12" s="119"/>
    </row>
    <row r="13" spans="1:7" x14ac:dyDescent="0.3">
      <c r="A13" s="7" t="s">
        <v>184</v>
      </c>
      <c r="B13" s="122" t="s">
        <v>189</v>
      </c>
      <c r="C13" s="13"/>
      <c r="D13" s="59">
        <v>111196.8</v>
      </c>
      <c r="E13" s="36">
        <v>23351.33</v>
      </c>
      <c r="F13" s="15">
        <f>Tabla24[[#This Row],[Precio Canon]]+Tabla24[[#This Row],[Precio de adjudicación 
sin IVA]]+Tabla24[[#This Row],[IVA]]</f>
        <v>134548.13</v>
      </c>
      <c r="G13" s="119"/>
    </row>
    <row r="14" spans="1:7" x14ac:dyDescent="0.3">
      <c r="A14" s="7" t="s">
        <v>336</v>
      </c>
      <c r="B14" s="25" t="s">
        <v>189</v>
      </c>
      <c r="C14" s="13"/>
      <c r="D14" s="15">
        <v>36965.5</v>
      </c>
      <c r="E14" s="15">
        <v>7762.75</v>
      </c>
      <c r="F14" s="15">
        <f>Tabla24[[#This Row],[Precio Canon]]+Tabla24[[#This Row],[Precio de adjudicación 
sin IVA]]+Tabla24[[#This Row],[IVA]]</f>
        <v>44728.25</v>
      </c>
      <c r="G14" s="119"/>
    </row>
    <row r="15" spans="1:7" x14ac:dyDescent="0.3">
      <c r="A15" s="55" t="s">
        <v>22</v>
      </c>
      <c r="B15" s="9" t="s">
        <v>30</v>
      </c>
      <c r="C15" s="50"/>
      <c r="D15" s="58">
        <v>10098.99</v>
      </c>
      <c r="E15" s="58">
        <v>2120.7800000000002</v>
      </c>
      <c r="F15" s="15">
        <f>Tabla24[[#This Row],[Precio Canon]]+Tabla24[[#This Row],[Precio de adjudicación 
sin IVA]]+Tabla24[[#This Row],[IVA]]</f>
        <v>12219.77</v>
      </c>
      <c r="G15" s="119"/>
    </row>
    <row r="16" spans="1:7" x14ac:dyDescent="0.3">
      <c r="A16" s="7" t="s">
        <v>293</v>
      </c>
      <c r="B16" s="9" t="s">
        <v>297</v>
      </c>
      <c r="C16" s="13"/>
      <c r="D16" s="15">
        <v>17500.8</v>
      </c>
      <c r="E16" s="15">
        <v>3675.17</v>
      </c>
      <c r="F16" s="15">
        <f>Tabla24[[#This Row],[Precio Canon]]+Tabla24[[#This Row],[Precio de adjudicación 
sin IVA]]+Tabla24[[#This Row],[IVA]]</f>
        <v>21175.97</v>
      </c>
      <c r="G16" s="119"/>
    </row>
    <row r="17" spans="1:7" x14ac:dyDescent="0.3">
      <c r="A17" s="7" t="s">
        <v>221</v>
      </c>
      <c r="B17" s="25" t="s">
        <v>227</v>
      </c>
      <c r="C17" s="13"/>
      <c r="D17" s="41">
        <v>29500</v>
      </c>
      <c r="E17" s="41"/>
      <c r="F17" s="15">
        <f>Tabla24[[#This Row],[Precio Canon]]+Tabla24[[#This Row],[Precio de adjudicación 
sin IVA]]+Tabla24[[#This Row],[IVA]]</f>
        <v>29500</v>
      </c>
      <c r="G17" s="41" t="s">
        <v>507</v>
      </c>
    </row>
    <row r="18" spans="1:7" x14ac:dyDescent="0.3">
      <c r="A18" s="7" t="s">
        <v>171</v>
      </c>
      <c r="B18" s="9" t="s">
        <v>173</v>
      </c>
      <c r="C18" s="9"/>
      <c r="D18" s="15">
        <v>2500</v>
      </c>
      <c r="E18" s="15">
        <v>525</v>
      </c>
      <c r="F18" s="15">
        <f>Tabla24[[#This Row],[Precio Canon]]+Tabla24[[#This Row],[Precio de adjudicación 
sin IVA]]+Tabla24[[#This Row],[IVA]]</f>
        <v>3025</v>
      </c>
      <c r="G18" s="119"/>
    </row>
    <row r="19" spans="1:7" x14ac:dyDescent="0.3">
      <c r="A19" s="39" t="s">
        <v>115</v>
      </c>
      <c r="B19" s="20" t="s">
        <v>117</v>
      </c>
      <c r="C19" s="13"/>
      <c r="D19" s="41">
        <v>76000</v>
      </c>
      <c r="E19" s="41">
        <v>15960</v>
      </c>
      <c r="F19" s="15">
        <f>Tabla24[[#This Row],[Precio Canon]]+Tabla24[[#This Row],[Precio de adjudicación 
sin IVA]]+Tabla24[[#This Row],[IVA]]</f>
        <v>91960</v>
      </c>
      <c r="G19" s="119"/>
    </row>
    <row r="20" spans="1:7" x14ac:dyDescent="0.3">
      <c r="A20" s="39" t="s">
        <v>120</v>
      </c>
      <c r="B20" s="20" t="s">
        <v>117</v>
      </c>
      <c r="C20" s="13"/>
      <c r="D20" s="41">
        <v>5000</v>
      </c>
      <c r="E20" s="41">
        <v>1050</v>
      </c>
      <c r="F20" s="15">
        <f>Tabla24[[#This Row],[Precio Canon]]+Tabla24[[#This Row],[Precio de adjudicación 
sin IVA]]+Tabla24[[#This Row],[IVA]]</f>
        <v>6050</v>
      </c>
      <c r="G20" s="121"/>
    </row>
    <row r="21" spans="1:7" x14ac:dyDescent="0.3">
      <c r="A21" s="55" t="s">
        <v>273</v>
      </c>
      <c r="B21" s="48" t="s">
        <v>117</v>
      </c>
      <c r="C21" s="50"/>
      <c r="D21" s="58">
        <v>4104</v>
      </c>
      <c r="E21" s="58">
        <v>861.84</v>
      </c>
      <c r="F21" s="15">
        <f>Tabla24[[#This Row],[Precio Canon]]+Tabla24[[#This Row],[Precio de adjudicación 
sin IVA]]+Tabla24[[#This Row],[IVA]]</f>
        <v>4965.84</v>
      </c>
      <c r="G21" s="119"/>
    </row>
    <row r="22" spans="1:7" x14ac:dyDescent="0.3">
      <c r="A22" s="7" t="s">
        <v>278</v>
      </c>
      <c r="B22" s="9" t="s">
        <v>117</v>
      </c>
      <c r="C22" s="13"/>
      <c r="D22" s="15">
        <v>13860</v>
      </c>
      <c r="E22" s="15">
        <v>2910.6</v>
      </c>
      <c r="F22" s="15">
        <f>Tabla24[[#This Row],[Precio Canon]]+Tabla24[[#This Row],[Precio de adjudicación 
sin IVA]]+Tabla24[[#This Row],[IVA]]</f>
        <v>16770.599999999999</v>
      </c>
      <c r="G22" s="119"/>
    </row>
    <row r="23" spans="1:7" x14ac:dyDescent="0.3">
      <c r="A23" s="92" t="s">
        <v>419</v>
      </c>
      <c r="B23" s="21" t="s">
        <v>424</v>
      </c>
      <c r="C23" s="21"/>
      <c r="D23" s="244">
        <v>199385.83</v>
      </c>
      <c r="E23" s="244">
        <v>19938.580000000002</v>
      </c>
      <c r="F23" s="15">
        <f>Tabla24[[#This Row],[Precio Canon]]+Tabla24[[#This Row],[Precio de adjudicación 
sin IVA]]+Tabla24[[#This Row],[IVA]]</f>
        <v>219324.40999999997</v>
      </c>
      <c r="G23" s="119"/>
    </row>
    <row r="24" spans="1:7" x14ac:dyDescent="0.3">
      <c r="A24" s="92" t="s">
        <v>433</v>
      </c>
      <c r="B24" s="21" t="s">
        <v>438</v>
      </c>
      <c r="C24" s="244"/>
      <c r="D24" s="244">
        <v>4917.3599999999997</v>
      </c>
      <c r="E24" s="244">
        <v>1032.6400000000001</v>
      </c>
      <c r="F24" s="15">
        <f>Tabla24[[#This Row],[Precio Canon]]+Tabla24[[#This Row],[Precio de adjudicación 
sin IVA]]+Tabla24[[#This Row],[IVA]]</f>
        <v>5950</v>
      </c>
      <c r="G24" s="119"/>
    </row>
    <row r="25" spans="1:7" x14ac:dyDescent="0.3">
      <c r="A25" s="7" t="s">
        <v>392</v>
      </c>
      <c r="B25" s="9" t="s">
        <v>396</v>
      </c>
      <c r="C25" s="9"/>
      <c r="D25" s="15">
        <v>5200</v>
      </c>
      <c r="E25" s="15">
        <v>1092</v>
      </c>
      <c r="F25" s="15">
        <f>Tabla24[[#This Row],[Precio Canon]]+Tabla24[[#This Row],[Precio de adjudicación 
sin IVA]]+Tabla24[[#This Row],[IVA]]</f>
        <v>6292</v>
      </c>
      <c r="G25" s="119"/>
    </row>
    <row r="26" spans="1:7" x14ac:dyDescent="0.3">
      <c r="A26" s="92" t="s">
        <v>488</v>
      </c>
      <c r="B26" s="21" t="s">
        <v>490</v>
      </c>
      <c r="C26" s="21"/>
      <c r="D26" s="244">
        <v>76427</v>
      </c>
      <c r="E26" s="244">
        <v>16049.67</v>
      </c>
      <c r="F26" s="15">
        <f>Tabla24[[#This Row],[Precio Canon]]+Tabla24[[#This Row],[Precio de adjudicación 
sin IVA]]+Tabla24[[#This Row],[IVA]]</f>
        <v>92476.67</v>
      </c>
      <c r="G26" s="119"/>
    </row>
    <row r="27" spans="1:7" x14ac:dyDescent="0.3">
      <c r="A27" s="7" t="s">
        <v>287</v>
      </c>
      <c r="B27" s="9" t="s">
        <v>291</v>
      </c>
      <c r="C27" s="13"/>
      <c r="D27" s="15">
        <v>14727.28</v>
      </c>
      <c r="E27" s="15">
        <v>589.08000000000004</v>
      </c>
      <c r="F27" s="15">
        <f>Tabla24[[#This Row],[Precio Canon]]+Tabla24[[#This Row],[Precio de adjudicación 
sin IVA]]+Tabla24[[#This Row],[IVA]]</f>
        <v>15316.36</v>
      </c>
      <c r="G27" s="119"/>
    </row>
    <row r="28" spans="1:7" x14ac:dyDescent="0.3">
      <c r="A28" s="7" t="s">
        <v>322</v>
      </c>
      <c r="B28" s="9" t="s">
        <v>327</v>
      </c>
      <c r="C28" s="13"/>
      <c r="D28" s="15">
        <v>108679.57</v>
      </c>
      <c r="E28" s="15">
        <v>10867.96</v>
      </c>
      <c r="F28" s="15">
        <f>Tabla24[[#This Row],[Precio Canon]]+Tabla24[[#This Row],[Precio de adjudicación 
sin IVA]]+Tabla24[[#This Row],[IVA]]</f>
        <v>119547.53</v>
      </c>
      <c r="G28" s="119"/>
    </row>
    <row r="29" spans="1:7" x14ac:dyDescent="0.3">
      <c r="A29" s="7" t="s">
        <v>63</v>
      </c>
      <c r="B29" s="20" t="s">
        <v>68</v>
      </c>
      <c r="C29" s="13"/>
      <c r="D29" s="36">
        <v>1882908.08</v>
      </c>
      <c r="E29" s="37">
        <v>390282.59</v>
      </c>
      <c r="F29" s="15">
        <f>Tabla24[[#This Row],[Precio Canon]]+Tabla24[[#This Row],[Precio de adjudicación 
sin IVA]]+Tabla24[[#This Row],[IVA]]</f>
        <v>2273190.67</v>
      </c>
      <c r="G29" s="120"/>
    </row>
    <row r="30" spans="1:7" x14ac:dyDescent="0.3">
      <c r="A30" s="7" t="s">
        <v>234</v>
      </c>
      <c r="B30" s="20" t="s">
        <v>238</v>
      </c>
      <c r="C30" s="9"/>
      <c r="D30" s="15">
        <v>15451</v>
      </c>
      <c r="E30" s="15">
        <v>3244.71</v>
      </c>
      <c r="F30" s="15">
        <f>Tabla24[[#This Row],[Precio Canon]]+Tabla24[[#This Row],[Precio de adjudicación 
sin IVA]]+Tabla24[[#This Row],[IVA]]</f>
        <v>18695.71</v>
      </c>
      <c r="G30" s="119"/>
    </row>
    <row r="31" spans="1:7" x14ac:dyDescent="0.3">
      <c r="A31" s="92" t="s">
        <v>441</v>
      </c>
      <c r="B31" s="21" t="s">
        <v>446</v>
      </c>
      <c r="C31" s="21"/>
      <c r="D31" s="244">
        <v>442400</v>
      </c>
      <c r="E31" s="244">
        <v>92904</v>
      </c>
      <c r="F31" s="15">
        <f>Tabla24[[#This Row],[Precio Canon]]+Tabla24[[#This Row],[Precio de adjudicación 
sin IVA]]+Tabla24[[#This Row],[IVA]]</f>
        <v>535304</v>
      </c>
      <c r="G31" s="119"/>
    </row>
    <row r="32" spans="1:7" x14ac:dyDescent="0.3">
      <c r="A32" s="92" t="s">
        <v>468</v>
      </c>
      <c r="B32" s="241" t="s">
        <v>472</v>
      </c>
      <c r="C32" s="21"/>
      <c r="D32" s="244">
        <v>14712</v>
      </c>
      <c r="E32" s="244">
        <v>3089.52</v>
      </c>
      <c r="F32" s="15">
        <f>Tabla24[[#This Row],[Precio Canon]]+Tabla24[[#This Row],[Precio de adjudicación 
sin IVA]]+Tabla24[[#This Row],[IVA]]</f>
        <v>17801.52</v>
      </c>
      <c r="G32" s="119"/>
    </row>
    <row r="33" spans="1:7" x14ac:dyDescent="0.3">
      <c r="A33" s="7" t="s">
        <v>314</v>
      </c>
      <c r="B33" s="9" t="s">
        <v>319</v>
      </c>
      <c r="C33" s="9"/>
      <c r="D33" s="15">
        <v>14728.23</v>
      </c>
      <c r="E33" s="15">
        <v>3092.93</v>
      </c>
      <c r="F33" s="15">
        <f>Tabla24[[#This Row],[Precio Canon]]+Tabla24[[#This Row],[Precio de adjudicación 
sin IVA]]+Tabla24[[#This Row],[IVA]]</f>
        <v>17821.16</v>
      </c>
      <c r="G33" s="119"/>
    </row>
    <row r="34" spans="1:7" x14ac:dyDescent="0.3">
      <c r="A34" s="7" t="s">
        <v>385</v>
      </c>
      <c r="B34" s="9" t="s">
        <v>389</v>
      </c>
      <c r="C34" s="13"/>
      <c r="D34" s="15">
        <v>68076.070000000007</v>
      </c>
      <c r="E34" s="15">
        <v>14295.97</v>
      </c>
      <c r="F34" s="15">
        <f>Tabla24[[#This Row],[Precio Canon]]+Tabla24[[#This Row],[Precio de adjudicación 
sin IVA]]+Tabla24[[#This Row],[IVA]]</f>
        <v>82372.040000000008</v>
      </c>
      <c r="G34" s="119"/>
    </row>
    <row r="35" spans="1:7" x14ac:dyDescent="0.3">
      <c r="A35" s="7" t="s">
        <v>349</v>
      </c>
      <c r="B35" s="9" t="s">
        <v>353</v>
      </c>
      <c r="C35" s="13"/>
      <c r="D35" s="15">
        <v>63465</v>
      </c>
      <c r="E35" s="15">
        <v>13327.65</v>
      </c>
      <c r="F35" s="15">
        <f>Tabla24[[#This Row],[Precio Canon]]+Tabla24[[#This Row],[Precio de adjudicación 
sin IVA]]+Tabla24[[#This Row],[IVA]]</f>
        <v>76792.649999999994</v>
      </c>
      <c r="G35" s="119"/>
    </row>
    <row r="36" spans="1:7" x14ac:dyDescent="0.3">
      <c r="A36" s="7" t="s">
        <v>262</v>
      </c>
      <c r="B36" s="20" t="s">
        <v>265</v>
      </c>
      <c r="C36" s="13"/>
      <c r="D36" s="15">
        <v>98840.55</v>
      </c>
      <c r="E36" s="15">
        <v>20756.52</v>
      </c>
      <c r="F36" s="15">
        <f>Tabla24[[#This Row],[Precio Canon]]+Tabla24[[#This Row],[Precio de adjudicación 
sin IVA]]+Tabla24[[#This Row],[IVA]]</f>
        <v>119597.07</v>
      </c>
      <c r="G36" s="119"/>
    </row>
    <row r="37" spans="1:7" x14ac:dyDescent="0.3">
      <c r="A37" s="7" t="s">
        <v>340</v>
      </c>
      <c r="B37" s="20" t="s">
        <v>265</v>
      </c>
      <c r="C37" s="13"/>
      <c r="D37" s="15">
        <v>34800.5</v>
      </c>
      <c r="E37" s="15">
        <v>7308.1</v>
      </c>
      <c r="F37" s="15">
        <f>Tabla24[[#This Row],[Precio Canon]]+Tabla24[[#This Row],[Precio de adjudicación 
sin IVA]]+Tabla24[[#This Row],[IVA]]</f>
        <v>42108.6</v>
      </c>
      <c r="G37" s="119"/>
    </row>
    <row r="38" spans="1:7" x14ac:dyDescent="0.3">
      <c r="A38" s="7" t="s">
        <v>175</v>
      </c>
      <c r="B38" s="9" t="s">
        <v>177</v>
      </c>
      <c r="C38" s="9"/>
      <c r="D38" s="15">
        <v>6000</v>
      </c>
      <c r="E38" s="15">
        <v>1260</v>
      </c>
      <c r="F38" s="15">
        <f>Tabla24[[#This Row],[Precio Canon]]+Tabla24[[#This Row],[Precio de adjudicación 
sin IVA]]+Tabla24[[#This Row],[IVA]]</f>
        <v>7260</v>
      </c>
      <c r="G38" s="119"/>
    </row>
    <row r="39" spans="1:7" x14ac:dyDescent="0.3">
      <c r="A39" s="7" t="s">
        <v>268</v>
      </c>
      <c r="B39" s="25" t="s">
        <v>270</v>
      </c>
      <c r="C39" s="13"/>
      <c r="D39" s="41">
        <v>1300</v>
      </c>
      <c r="E39" s="41">
        <v>247.8</v>
      </c>
      <c r="F39" s="15">
        <f>Tabla24[[#This Row],[Precio Canon]]+Tabla24[[#This Row],[Precio de adjudicación 
sin IVA]]+Tabla24[[#This Row],[IVA]]</f>
        <v>1547.8</v>
      </c>
      <c r="G39" s="119"/>
    </row>
    <row r="40" spans="1:7" x14ac:dyDescent="0.3">
      <c r="A40" s="39" t="s">
        <v>180</v>
      </c>
      <c r="B40" s="9" t="s">
        <v>182</v>
      </c>
      <c r="C40" s="13"/>
      <c r="D40" s="41">
        <v>3000</v>
      </c>
      <c r="E40" s="41">
        <v>630</v>
      </c>
      <c r="F40" s="15">
        <f>Tabla24[[#This Row],[Precio Canon]]+Tabla24[[#This Row],[Precio de adjudicación 
sin IVA]]+Tabla24[[#This Row],[IVA]]</f>
        <v>3630</v>
      </c>
      <c r="G40" s="119"/>
    </row>
    <row r="41" spans="1:7" x14ac:dyDescent="0.3">
      <c r="A41" s="92" t="s">
        <v>461</v>
      </c>
      <c r="B41" s="21" t="s">
        <v>465</v>
      </c>
      <c r="C41" s="21"/>
      <c r="D41" s="244">
        <v>4757.95</v>
      </c>
      <c r="E41" s="244">
        <v>999.17</v>
      </c>
      <c r="F41" s="15">
        <f>Tabla24[[#This Row],[Precio Canon]]+Tabla24[[#This Row],[Precio de adjudicación 
sin IVA]]+Tabla24[[#This Row],[IVA]]</f>
        <v>5757.12</v>
      </c>
      <c r="G41" s="119"/>
    </row>
    <row r="42" spans="1:7" x14ac:dyDescent="0.3">
      <c r="A42" s="39" t="s">
        <v>94</v>
      </c>
      <c r="B42" s="20" t="s">
        <v>96</v>
      </c>
      <c r="C42" s="13"/>
      <c r="D42" s="41">
        <v>6000</v>
      </c>
      <c r="E42" s="41">
        <v>1260</v>
      </c>
      <c r="F42" s="15">
        <f>Tabla24[[#This Row],[Precio Canon]]+Tabla24[[#This Row],[Precio de adjudicación 
sin IVA]]+Tabla24[[#This Row],[IVA]]</f>
        <v>7260</v>
      </c>
      <c r="G42" s="119"/>
    </row>
    <row r="43" spans="1:7" x14ac:dyDescent="0.3">
      <c r="A43" s="7" t="s">
        <v>377</v>
      </c>
      <c r="B43" s="9" t="s">
        <v>381</v>
      </c>
      <c r="C43" s="13"/>
      <c r="D43" s="15">
        <v>31000</v>
      </c>
      <c r="E43" s="15">
        <v>6510</v>
      </c>
      <c r="F43" s="15">
        <f>Tabla24[[#This Row],[Precio Canon]]+Tabla24[[#This Row],[Precio de adjudicación 
sin IVA]]+Tabla24[[#This Row],[IVA]]</f>
        <v>37510</v>
      </c>
      <c r="G43" s="119"/>
    </row>
    <row r="44" spans="1:7" x14ac:dyDescent="0.3">
      <c r="A44" s="7" t="s">
        <v>383</v>
      </c>
      <c r="B44" s="9" t="s">
        <v>381</v>
      </c>
      <c r="C44" s="13"/>
      <c r="D44" s="15">
        <v>15200</v>
      </c>
      <c r="E44" s="15">
        <v>3192</v>
      </c>
      <c r="F44" s="15">
        <f>Tabla24[[#This Row],[Precio Canon]]+Tabla24[[#This Row],[Precio de adjudicación 
sin IVA]]+Tabla24[[#This Row],[IVA]]</f>
        <v>18392</v>
      </c>
      <c r="G44" s="119"/>
    </row>
    <row r="45" spans="1:7" x14ac:dyDescent="0.3">
      <c r="A45" s="7" t="s">
        <v>197</v>
      </c>
      <c r="B45" s="9" t="s">
        <v>203</v>
      </c>
      <c r="C45" s="9"/>
      <c r="D45" s="15">
        <v>291191.90000000002</v>
      </c>
      <c r="E45" s="15">
        <v>61150.3</v>
      </c>
      <c r="F45" s="15">
        <f>Tabla24[[#This Row],[Precio Canon]]+Tabla24[[#This Row],[Precio de adjudicación 
sin IVA]]+Tabla24[[#This Row],[IVA]]</f>
        <v>352342.2</v>
      </c>
      <c r="G45" s="119"/>
    </row>
    <row r="46" spans="1:7" x14ac:dyDescent="0.3">
      <c r="A46" s="7" t="s">
        <v>137</v>
      </c>
      <c r="B46" s="12" t="s">
        <v>141</v>
      </c>
      <c r="C46" s="9"/>
      <c r="D46" s="15">
        <v>30000</v>
      </c>
      <c r="E46" s="15">
        <v>6300</v>
      </c>
      <c r="F46" s="15">
        <f>Tabla24[[#This Row],[Precio Canon]]+Tabla24[[#This Row],[Precio de adjudicación 
sin IVA]]+Tabla24[[#This Row],[IVA]]</f>
        <v>36300</v>
      </c>
      <c r="G46" s="119"/>
    </row>
    <row r="47" spans="1:7" x14ac:dyDescent="0.3">
      <c r="A47" s="7" t="s">
        <v>34</v>
      </c>
      <c r="B47" s="9" t="s">
        <v>41</v>
      </c>
      <c r="C47" s="13"/>
      <c r="D47" s="15">
        <v>37505.800000000003</v>
      </c>
      <c r="E47" s="15">
        <v>7876.21</v>
      </c>
      <c r="F47" s="15">
        <f>Tabla24[[#This Row],[Precio Canon]]+Tabla24[[#This Row],[Precio de adjudicación 
sin IVA]]+Tabla24[[#This Row],[IVA]]</f>
        <v>45382.01</v>
      </c>
      <c r="G47" s="119"/>
    </row>
    <row r="48" spans="1:7" x14ac:dyDescent="0.3">
      <c r="A48" s="39" t="s">
        <v>399</v>
      </c>
      <c r="B48" s="25" t="s">
        <v>403</v>
      </c>
      <c r="C48" s="13"/>
      <c r="D48" s="41">
        <v>41157.03</v>
      </c>
      <c r="E48" s="41">
        <v>8642.98</v>
      </c>
      <c r="F48" s="15">
        <f>Tabla24[[#This Row],[Precio Canon]]+Tabla24[[#This Row],[Precio de adjudicación 
sin IVA]]+Tabla24[[#This Row],[IVA]]</f>
        <v>49800.009999999995</v>
      </c>
      <c r="G48" s="119"/>
    </row>
    <row r="49" spans="1:7" x14ac:dyDescent="0.3">
      <c r="A49" s="7" t="s">
        <v>150</v>
      </c>
      <c r="B49" s="9" t="s">
        <v>152</v>
      </c>
      <c r="C49" s="9"/>
      <c r="D49" s="15">
        <v>45000</v>
      </c>
      <c r="E49" s="15">
        <v>9450</v>
      </c>
      <c r="F49" s="15">
        <f>Tabla24[[#This Row],[Precio Canon]]+Tabla24[[#This Row],[Precio de adjudicación 
sin IVA]]+Tabla24[[#This Row],[IVA]]</f>
        <v>54450</v>
      </c>
      <c r="G49" s="119"/>
    </row>
    <row r="50" spans="1:7" x14ac:dyDescent="0.3">
      <c r="A50" s="7" t="s">
        <v>192</v>
      </c>
      <c r="B50" s="25" t="s">
        <v>195</v>
      </c>
      <c r="C50" s="13"/>
      <c r="D50" s="41">
        <v>26398.98</v>
      </c>
      <c r="E50" s="41">
        <v>5543.79</v>
      </c>
      <c r="F50" s="15">
        <f>Tabla24[[#This Row],[Precio Canon]]+Tabla24[[#This Row],[Precio de adjudicación 
sin IVA]]+Tabla24[[#This Row],[IVA]]</f>
        <v>31942.77</v>
      </c>
      <c r="G50" s="119"/>
    </row>
    <row r="51" spans="1:7" x14ac:dyDescent="0.3">
      <c r="A51" s="7" t="s">
        <v>355</v>
      </c>
      <c r="B51" s="25" t="s">
        <v>195</v>
      </c>
      <c r="C51" s="13"/>
      <c r="D51" s="15">
        <v>3940.98</v>
      </c>
      <c r="E51" s="15">
        <v>827.61</v>
      </c>
      <c r="F51" s="15">
        <f>Tabla24[[#This Row],[Precio Canon]]+Tabla24[[#This Row],[Precio de adjudicación 
sin IVA]]+Tabla24[[#This Row],[IVA]]</f>
        <v>4768.59</v>
      </c>
      <c r="G51" s="119"/>
    </row>
    <row r="52" spans="1:7" ht="15" thickBot="1" x14ac:dyDescent="0.35">
      <c r="A52" s="7" t="s">
        <v>122</v>
      </c>
      <c r="B52" s="14" t="s">
        <v>127</v>
      </c>
      <c r="C52" s="9"/>
      <c r="D52" s="15">
        <v>9900</v>
      </c>
      <c r="E52" s="38">
        <v>2079</v>
      </c>
      <c r="F52" s="15">
        <f>Tabla24[[#This Row],[Precio Canon]]+Tabla24[[#This Row],[Precio de adjudicación 
sin IVA]]+Tabla24[[#This Row],[IVA]]</f>
        <v>11979</v>
      </c>
      <c r="G52" s="119"/>
    </row>
    <row r="53" spans="1:7" x14ac:dyDescent="0.3">
      <c r="A53" s="7" t="s">
        <v>144</v>
      </c>
      <c r="B53" s="242" t="s">
        <v>148</v>
      </c>
      <c r="C53" s="9"/>
      <c r="D53" s="15">
        <v>90937.23</v>
      </c>
      <c r="E53" s="15">
        <v>19096.82</v>
      </c>
      <c r="F53" s="15">
        <f>Tabla24[[#This Row],[Precio Canon]]+Tabla24[[#This Row],[Precio de adjudicación 
sin IVA]]+Tabla24[[#This Row],[IVA]]</f>
        <v>110034.04999999999</v>
      </c>
      <c r="G53" s="119"/>
    </row>
    <row r="54" spans="1:7" x14ac:dyDescent="0.3">
      <c r="A54" s="7" t="s">
        <v>370</v>
      </c>
      <c r="B54" s="20" t="s">
        <v>374</v>
      </c>
      <c r="C54" s="9"/>
      <c r="D54" s="15">
        <v>17500</v>
      </c>
      <c r="E54" s="15">
        <v>3675</v>
      </c>
      <c r="F54" s="15">
        <f>Tabla24[[#This Row],[Precio Canon]]+Tabla24[[#This Row],[Precio de adjudicación 
sin IVA]]+Tabla24[[#This Row],[IVA]]</f>
        <v>21175</v>
      </c>
      <c r="G54" s="119"/>
    </row>
    <row r="55" spans="1:7" x14ac:dyDescent="0.3">
      <c r="A55" s="39" t="s">
        <v>105</v>
      </c>
      <c r="B55" s="9" t="s">
        <v>107</v>
      </c>
      <c r="C55" s="13"/>
      <c r="D55" s="41">
        <v>35000</v>
      </c>
      <c r="E55" s="41">
        <v>7350</v>
      </c>
      <c r="F55" s="15">
        <f>Tabla24[[#This Row],[Precio Canon]]+Tabla24[[#This Row],[Precio de adjudicación 
sin IVA]]+Tabla24[[#This Row],[IVA]]</f>
        <v>42350</v>
      </c>
      <c r="G55" s="119"/>
    </row>
    <row r="56" spans="1:7" x14ac:dyDescent="0.3">
      <c r="A56" s="7" t="s">
        <v>155</v>
      </c>
      <c r="B56" s="9" t="s">
        <v>159</v>
      </c>
      <c r="C56" s="9"/>
      <c r="D56" s="15">
        <v>51429</v>
      </c>
      <c r="E56" s="15">
        <v>14800.09</v>
      </c>
      <c r="F56" s="15">
        <f>Tabla24[[#This Row],[Precio Canon]]+Tabla24[[#This Row],[Precio de adjudicación 
sin IVA]]+Tabla24[[#This Row],[IVA]]</f>
        <v>66229.09</v>
      </c>
      <c r="G56" s="119"/>
    </row>
    <row r="57" spans="1:7" x14ac:dyDescent="0.3">
      <c r="A57" s="92" t="s">
        <v>475</v>
      </c>
      <c r="B57" s="241" t="s">
        <v>480</v>
      </c>
      <c r="C57" s="21"/>
      <c r="D57" s="244">
        <v>1398984.32</v>
      </c>
      <c r="E57" s="244">
        <v>55959.38</v>
      </c>
      <c r="F57" s="15">
        <f>Tabla24[[#This Row],[Precio Canon]]+Tabla24[[#This Row],[Precio de adjudicación 
sin IVA]]+Tabla24[[#This Row],[IVA]]</f>
        <v>1454943.7</v>
      </c>
      <c r="G57" s="119"/>
    </row>
    <row r="58" spans="1:7" x14ac:dyDescent="0.3">
      <c r="A58" s="7" t="s">
        <v>300</v>
      </c>
      <c r="B58" s="20" t="s">
        <v>305</v>
      </c>
      <c r="C58" s="13"/>
      <c r="D58" s="41">
        <v>10880</v>
      </c>
      <c r="E58" s="41">
        <v>2284.8000000000002</v>
      </c>
      <c r="F58" s="15">
        <f>Tabla24[[#This Row],[Precio Canon]]+Tabla24[[#This Row],[Precio de adjudicación 
sin IVA]]+Tabla24[[#This Row],[IVA]]</f>
        <v>13164.8</v>
      </c>
      <c r="G58" s="121"/>
    </row>
    <row r="59" spans="1:7" x14ac:dyDescent="0.3">
      <c r="A59" s="7" t="s">
        <v>71</v>
      </c>
      <c r="B59" s="9" t="s">
        <v>76</v>
      </c>
      <c r="C59" s="13"/>
      <c r="D59" s="15">
        <v>1386</v>
      </c>
      <c r="E59" s="15">
        <v>291.06</v>
      </c>
      <c r="F59" s="15">
        <f>Tabla24[[#This Row],[Precio Canon]]+Tabla24[[#This Row],[Precio de adjudicación 
sin IVA]]+Tabla24[[#This Row],[IVA]]</f>
        <v>1677.06</v>
      </c>
      <c r="G59" s="119"/>
    </row>
    <row r="60" spans="1:7" x14ac:dyDescent="0.3">
      <c r="A60" s="7" t="s">
        <v>230</v>
      </c>
      <c r="B60" s="25" t="s">
        <v>232</v>
      </c>
      <c r="C60" s="13"/>
      <c r="D60" s="41">
        <v>25446</v>
      </c>
      <c r="E60" s="41"/>
      <c r="F60" s="15">
        <f>Tabla24[[#This Row],[Precio Canon]]+Tabla24[[#This Row],[Precio de adjudicación 
sin IVA]]+Tabla24[[#This Row],[IVA]]</f>
        <v>25446</v>
      </c>
      <c r="G60" s="41" t="s">
        <v>508</v>
      </c>
    </row>
    <row r="61" spans="1:7" x14ac:dyDescent="0.3">
      <c r="A61" s="39" t="s">
        <v>87</v>
      </c>
      <c r="B61" s="20" t="s">
        <v>91</v>
      </c>
      <c r="C61" s="13"/>
      <c r="D61" s="41">
        <v>3000</v>
      </c>
      <c r="E61" s="41">
        <v>630</v>
      </c>
      <c r="F61" s="15">
        <f>Tabla24[[#This Row],[Precio Canon]]+Tabla24[[#This Row],[Precio de adjudicación 
sin IVA]]+Tabla24[[#This Row],[IVA]]</f>
        <v>3630</v>
      </c>
      <c r="G61" s="119"/>
    </row>
    <row r="62" spans="1:7" x14ac:dyDescent="0.3">
      <c r="A62" s="7" t="s">
        <v>256</v>
      </c>
      <c r="B62" s="9" t="s">
        <v>260</v>
      </c>
      <c r="C62" s="13"/>
      <c r="D62" s="15">
        <v>5780</v>
      </c>
      <c r="E62" s="15">
        <v>1213.8</v>
      </c>
      <c r="F62" s="15">
        <f>Tabla24[[#This Row],[Precio Canon]]+Tabla24[[#This Row],[Precio de adjudicación 
sin IVA]]+Tabla24[[#This Row],[IVA]]</f>
        <v>6993.8</v>
      </c>
      <c r="G62" s="119"/>
    </row>
    <row r="63" spans="1:7" x14ac:dyDescent="0.3">
      <c r="A63" s="92" t="s">
        <v>426</v>
      </c>
      <c r="B63" s="21" t="s">
        <v>430</v>
      </c>
      <c r="C63" s="21"/>
      <c r="D63" s="244">
        <v>5611.45</v>
      </c>
      <c r="E63" s="244">
        <v>1178.4000000000001</v>
      </c>
      <c r="F63" s="15">
        <f>Tabla24[[#This Row],[Precio Canon]]+Tabla24[[#This Row],[Precio de adjudicación 
sin IVA]]+Tabla24[[#This Row],[IVA]]</f>
        <v>6789.85</v>
      </c>
      <c r="G63" s="119"/>
    </row>
    <row r="64" spans="1:7" x14ac:dyDescent="0.3">
      <c r="A64" s="239" t="s">
        <v>44</v>
      </c>
      <c r="B64" s="77" t="s">
        <v>50</v>
      </c>
      <c r="C64" s="76"/>
      <c r="D64" s="246">
        <v>123768.6</v>
      </c>
      <c r="E64" s="246">
        <v>25991.4</v>
      </c>
      <c r="F64" s="15">
        <f>Tabla24[[#This Row],[Precio Canon]]+Tabla24[[#This Row],[Precio de adjudicación 
sin IVA]]+Tabla24[[#This Row],[IVA]]</f>
        <v>149760</v>
      </c>
      <c r="G64" s="119"/>
    </row>
    <row r="65" spans="1:7" x14ac:dyDescent="0.3">
      <c r="A65" s="7" t="s">
        <v>54</v>
      </c>
      <c r="B65" s="9" t="s">
        <v>60</v>
      </c>
      <c r="C65" s="13"/>
      <c r="D65" s="15">
        <v>46760.3</v>
      </c>
      <c r="E65" s="15">
        <v>9819.66</v>
      </c>
      <c r="F65" s="15">
        <f>Tabla24[[#This Row],[Precio Canon]]+Tabla24[[#This Row],[Precio de adjudicación 
sin IVA]]+Tabla24[[#This Row],[IVA]]</f>
        <v>56579.960000000006</v>
      </c>
      <c r="G65" s="119"/>
    </row>
    <row r="66" spans="1:7" x14ac:dyDescent="0.3">
      <c r="A66" s="55" t="s">
        <v>329</v>
      </c>
      <c r="B66" s="48" t="s">
        <v>334</v>
      </c>
      <c r="C66" s="50"/>
      <c r="D66" s="58">
        <v>3072.9</v>
      </c>
      <c r="E66" s="58">
        <v>645.30999999999995</v>
      </c>
      <c r="F66" s="15">
        <f>Tabla24[[#This Row],[Precio Canon]]+Tabla24[[#This Row],[Precio de adjudicación 
sin IVA]]+Tabla24[[#This Row],[IVA]]</f>
        <v>3718.21</v>
      </c>
      <c r="G66" s="119"/>
    </row>
    <row r="67" spans="1:7" x14ac:dyDescent="0.3">
      <c r="A67" s="55" t="s">
        <v>364</v>
      </c>
      <c r="B67" s="48" t="s">
        <v>368</v>
      </c>
      <c r="C67" s="50"/>
      <c r="D67" s="58">
        <v>15836.8</v>
      </c>
      <c r="E67" s="58">
        <v>1583.68</v>
      </c>
      <c r="F67" s="15">
        <f>Tabla24[[#This Row],[Precio Canon]]+Tabla24[[#This Row],[Precio de adjudicación 
sin IVA]]+Tabla24[[#This Row],[IVA]]</f>
        <v>17420.48</v>
      </c>
      <c r="G67" s="119"/>
    </row>
    <row r="68" spans="1:7" x14ac:dyDescent="0.3">
      <c r="A68" s="55" t="s">
        <v>307</v>
      </c>
      <c r="B68" s="46" t="s">
        <v>311</v>
      </c>
      <c r="C68" s="50"/>
      <c r="D68" s="58">
        <v>3419.36</v>
      </c>
      <c r="E68" s="58">
        <v>718.07</v>
      </c>
      <c r="F68" s="15">
        <f>Tabla24[[#This Row],[Precio Canon]]+Tabla24[[#This Row],[Precio de adjudicación 
sin IVA]]+Tabla24[[#This Row],[IVA]]</f>
        <v>4137.43</v>
      </c>
      <c r="G68" s="119"/>
    </row>
    <row r="69" spans="1:7" x14ac:dyDescent="0.3">
      <c r="A69" s="55" t="s">
        <v>281</v>
      </c>
      <c r="B69" s="48" t="s">
        <v>284</v>
      </c>
      <c r="C69" s="50"/>
      <c r="D69" s="58">
        <v>11020</v>
      </c>
      <c r="E69" s="58">
        <v>2314.1999999999998</v>
      </c>
      <c r="F69" s="15">
        <f>Tabla24[[#This Row],[Precio Canon]]+Tabla24[[#This Row],[Precio de adjudicación 
sin IVA]]+Tabla24[[#This Row],[IVA]]</f>
        <v>13334.2</v>
      </c>
      <c r="G69" s="119"/>
    </row>
    <row r="70" spans="1:7" x14ac:dyDescent="0.3">
      <c r="A70" s="55" t="s">
        <v>161</v>
      </c>
      <c r="B70" s="48" t="s">
        <v>165</v>
      </c>
      <c r="C70" s="48"/>
      <c r="D70" s="58">
        <v>2932.42</v>
      </c>
      <c r="E70" s="58">
        <v>615.80999999999995</v>
      </c>
      <c r="F70" s="15">
        <f>Tabla24[[#This Row],[Precio Canon]]+Tabla24[[#This Row],[Precio de adjudicación 
sin IVA]]+Tabla24[[#This Row],[IVA]]</f>
        <v>3548.23</v>
      </c>
      <c r="G70" s="119"/>
    </row>
    <row r="71" spans="1:7" x14ac:dyDescent="0.3">
      <c r="A71" s="92" t="s">
        <v>492</v>
      </c>
      <c r="B71" s="100" t="s">
        <v>497</v>
      </c>
      <c r="C71" s="100"/>
      <c r="D71" s="101">
        <v>290880.21000000002</v>
      </c>
      <c r="E71" s="101">
        <v>61084.85</v>
      </c>
      <c r="F71" s="15">
        <f>Tabla24[[#This Row],[Precio Canon]]+Tabla24[[#This Row],[Precio de adjudicación 
sin IVA]]+Tabla24[[#This Row],[IVA]]</f>
        <v>351965.06</v>
      </c>
      <c r="G71" s="119"/>
    </row>
    <row r="72" spans="1:7" x14ac:dyDescent="0.3">
      <c r="A72" s="7" t="s">
        <v>406</v>
      </c>
      <c r="B72" s="46" t="s">
        <v>410</v>
      </c>
      <c r="C72" s="50"/>
      <c r="D72" s="58">
        <v>78734.399999999994</v>
      </c>
      <c r="E72" s="58">
        <v>16534.22</v>
      </c>
      <c r="F72" s="15">
        <f>Tabla24[[#This Row],[Precio Canon]]+Tabla24[[#This Row],[Precio de adjudicación 
sin IVA]]+Tabla24[[#This Row],[IVA]]</f>
        <v>95268.62</v>
      </c>
      <c r="G72" s="119"/>
    </row>
    <row r="73" spans="1:7" x14ac:dyDescent="0.3">
      <c r="A73" s="55" t="s">
        <v>343</v>
      </c>
      <c r="B73" s="48" t="s">
        <v>347</v>
      </c>
      <c r="C73" s="50"/>
      <c r="D73" s="58">
        <v>94032</v>
      </c>
      <c r="E73" s="58">
        <v>19746.72</v>
      </c>
      <c r="F73" s="15">
        <f>Tabla24[[#This Row],[Precio Canon]]+Tabla24[[#This Row],[Precio de adjudicación 
sin IVA]]+Tabla24[[#This Row],[IVA]]</f>
        <v>113778.72</v>
      </c>
      <c r="G73" s="119"/>
    </row>
    <row r="74" spans="1:7" x14ac:dyDescent="0.3">
      <c r="A74" s="44" t="s">
        <v>212</v>
      </c>
      <c r="B74" s="46" t="s">
        <v>214</v>
      </c>
      <c r="C74" s="50"/>
      <c r="D74" s="51">
        <v>12825</v>
      </c>
      <c r="E74" s="51">
        <v>2693.25</v>
      </c>
      <c r="F74" s="15">
        <f>Tabla24[[#This Row],[Precio Canon]]+Tabla24[[#This Row],[Precio de adjudicación 
sin IVA]]+Tabla24[[#This Row],[IVA]]</f>
        <v>15518.25</v>
      </c>
      <c r="G74" s="119"/>
    </row>
    <row r="75" spans="1:7" x14ac:dyDescent="0.3">
      <c r="A75" s="39" t="s">
        <v>216</v>
      </c>
      <c r="B75" s="46" t="s">
        <v>214</v>
      </c>
      <c r="C75" s="50"/>
      <c r="D75" s="51">
        <v>12000</v>
      </c>
      <c r="E75" s="51">
        <v>2520</v>
      </c>
      <c r="F75" s="15">
        <f>Tabla24[[#This Row],[Precio Canon]]+Tabla24[[#This Row],[Precio de adjudicación 
sin IVA]]+Tabla24[[#This Row],[IVA]]</f>
        <v>14520</v>
      </c>
      <c r="G75" s="119"/>
    </row>
    <row r="76" spans="1:7" x14ac:dyDescent="0.3">
      <c r="A76" s="44" t="s">
        <v>218</v>
      </c>
      <c r="B76" s="46" t="s">
        <v>214</v>
      </c>
      <c r="C76" s="50"/>
      <c r="D76" s="51">
        <v>1750</v>
      </c>
      <c r="E76" s="51">
        <v>367.5</v>
      </c>
      <c r="F76" s="15">
        <f>Tabla24[[#This Row],[Precio Canon]]+Tabla24[[#This Row],[Precio de adjudicación 
sin IVA]]+Tabla24[[#This Row],[IVA]]</f>
        <v>2117.5</v>
      </c>
      <c r="G76" s="119"/>
    </row>
    <row r="77" spans="1:7" x14ac:dyDescent="0.3">
      <c r="A77" s="39" t="s">
        <v>98</v>
      </c>
      <c r="B77" s="48" t="s">
        <v>102</v>
      </c>
      <c r="C77" s="50"/>
      <c r="D77" s="51">
        <v>27500</v>
      </c>
      <c r="E77" s="51">
        <v>5775</v>
      </c>
      <c r="F77" s="15">
        <f>Tabla24[[#This Row],[Precio Canon]]+Tabla24[[#This Row],[Precio de adjudicación 
sin IVA]]+Tabla24[[#This Row],[IVA]]</f>
        <v>33275</v>
      </c>
      <c r="G77" s="119"/>
    </row>
    <row r="78" spans="1:7" x14ac:dyDescent="0.3">
      <c r="A78" s="81" t="s">
        <v>499</v>
      </c>
      <c r="B78" s="100" t="s">
        <v>503</v>
      </c>
      <c r="C78" s="100"/>
      <c r="D78" s="101">
        <v>52092882.549999997</v>
      </c>
      <c r="E78" s="101">
        <v>8933929.3699999992</v>
      </c>
      <c r="F78" s="15">
        <f>Tabla24[[#This Row],[Precio Canon]]+Tabla24[[#This Row],[Precio de adjudicación 
sin IVA]]+Tabla24[[#This Row],[IVA]]</f>
        <v>61026811.919999994</v>
      </c>
      <c r="G78" s="119"/>
    </row>
    <row r="79" spans="1:7" x14ac:dyDescent="0.3">
      <c r="A79" s="81" t="s">
        <v>455</v>
      </c>
      <c r="B79" s="10" t="s">
        <v>456</v>
      </c>
      <c r="C79" s="10"/>
      <c r="D79" s="87">
        <v>3655</v>
      </c>
      <c r="E79" s="87">
        <v>767.55</v>
      </c>
      <c r="F79" s="15">
        <f>Tabla24[[#This Row],[Precio Canon]]+Tabla24[[#This Row],[Precio de adjudicación 
sin IVA]]+Tabla24[[#This Row],[IVA]]</f>
        <v>4422.55</v>
      </c>
      <c r="G79" s="119"/>
    </row>
    <row r="80" spans="1:7" x14ac:dyDescent="0.3">
      <c r="A80" s="55" t="s">
        <v>130</v>
      </c>
      <c r="B80" s="243" t="s">
        <v>134</v>
      </c>
      <c r="C80" s="50"/>
      <c r="D80" s="245">
        <v>99950</v>
      </c>
      <c r="E80" s="247">
        <v>20989.5</v>
      </c>
      <c r="F80" s="15">
        <f>Tabla24[[#This Row],[Precio Canon]]+Tabla24[[#This Row],[Precio de adjudicación 
sin IVA]]+Tabla24[[#This Row],[IVA]]</f>
        <v>120939.5</v>
      </c>
      <c r="G80" s="119"/>
    </row>
  </sheetData>
  <sheetProtection password="9E83" sheet="1" objects="1" scenario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J26" sqref="J26"/>
    </sheetView>
  </sheetViews>
  <sheetFormatPr baseColWidth="10" defaultRowHeight="14.4" x14ac:dyDescent="0.3"/>
  <cols>
    <col min="2" max="3" width="26" bestFit="1" customWidth="1"/>
    <col min="4" max="4" width="15.5546875" customWidth="1"/>
    <col min="5" max="5" width="15.33203125" bestFit="1" customWidth="1"/>
    <col min="6" max="6" width="13" customWidth="1"/>
  </cols>
  <sheetData>
    <row r="1" spans="1:6" ht="25.8" x14ac:dyDescent="0.5">
      <c r="A1" s="237" t="s">
        <v>509</v>
      </c>
      <c r="B1" s="237"/>
      <c r="C1" s="237"/>
      <c r="D1" s="237"/>
      <c r="E1" s="237"/>
      <c r="F1" s="237"/>
    </row>
    <row r="2" spans="1:6" ht="28.8" x14ac:dyDescent="0.3">
      <c r="A2" s="238"/>
      <c r="B2" s="139" t="s">
        <v>510</v>
      </c>
      <c r="C2" s="139" t="s">
        <v>511</v>
      </c>
      <c r="D2" s="139" t="s">
        <v>512</v>
      </c>
      <c r="E2" s="139" t="s">
        <v>513</v>
      </c>
      <c r="F2" s="139" t="s">
        <v>514</v>
      </c>
    </row>
    <row r="3" spans="1:6" x14ac:dyDescent="0.3">
      <c r="A3" s="238"/>
      <c r="B3" s="140" t="s">
        <v>515</v>
      </c>
      <c r="C3" s="141">
        <f>Hoja5!H5</f>
        <v>8</v>
      </c>
      <c r="D3" s="142">
        <f>(E3+F3)/($F$8+$E$8)</f>
        <v>1.1575175826029627E-2</v>
      </c>
      <c r="E3" s="143">
        <f>Hoja5!J5</f>
        <v>682528.41</v>
      </c>
      <c r="F3" s="143">
        <f>Hoja5!I5</f>
        <v>0</v>
      </c>
    </row>
    <row r="4" spans="1:6" x14ac:dyDescent="0.3">
      <c r="A4" s="238"/>
      <c r="B4" s="140" t="s">
        <v>186</v>
      </c>
      <c r="C4" s="141">
        <f>Hoja5!H6</f>
        <v>14</v>
      </c>
      <c r="D4" s="142">
        <f>(E4+F4)/($F$8+$E$8)</f>
        <v>0.93176499782980515</v>
      </c>
      <c r="E4" s="143">
        <f>Hoja5!J6</f>
        <v>54941375.579999998</v>
      </c>
      <c r="F4" s="143">
        <f>Hoja5!I6</f>
        <v>0</v>
      </c>
    </row>
    <row r="5" spans="1:6" x14ac:dyDescent="0.3">
      <c r="A5" s="238"/>
      <c r="B5" s="140" t="s">
        <v>65</v>
      </c>
      <c r="C5" s="141">
        <f>Hoja5!H7</f>
        <v>12</v>
      </c>
      <c r="D5" s="142">
        <f>(E5+F5)/($F$8+$E$8)</f>
        <v>3.6813820204596205E-2</v>
      </c>
      <c r="E5" s="143">
        <f>Hoja5!J7</f>
        <v>2170721.08</v>
      </c>
      <c r="F5" s="143">
        <f>Hoja5!I7</f>
        <v>0</v>
      </c>
    </row>
    <row r="6" spans="1:6" x14ac:dyDescent="0.3">
      <c r="A6" s="238"/>
      <c r="B6" s="140" t="s">
        <v>37</v>
      </c>
      <c r="C6" s="141">
        <f>Hoja5!H8</f>
        <v>31</v>
      </c>
      <c r="D6" s="142">
        <f>(E6+F6)/($F$8+$E$8)</f>
        <v>1.7469646329083474E-2</v>
      </c>
      <c r="E6" s="143">
        <f>Hoja5!J8</f>
        <v>1030094.9300000002</v>
      </c>
      <c r="F6" s="143">
        <f>Hoja5!I8</f>
        <v>0</v>
      </c>
    </row>
    <row r="7" spans="1:6" x14ac:dyDescent="0.3">
      <c r="A7" s="238"/>
      <c r="B7" s="144" t="s">
        <v>516</v>
      </c>
      <c r="C7" s="141">
        <f>Hoja5!H9</f>
        <v>14</v>
      </c>
      <c r="D7" s="142">
        <f>(E7+F7)/($F$8+$E$8)</f>
        <v>2.3763598104856306E-3</v>
      </c>
      <c r="E7" s="143">
        <f>Hoja5!J9</f>
        <v>140121.68</v>
      </c>
      <c r="F7" s="143">
        <f>Hoja5!I9</f>
        <v>0</v>
      </c>
    </row>
    <row r="8" spans="1:6" x14ac:dyDescent="0.3">
      <c r="A8" s="145"/>
      <c r="B8" s="146" t="s">
        <v>517</v>
      </c>
      <c r="C8" s="146">
        <f>Hoja5!H10</f>
        <v>79</v>
      </c>
      <c r="D8" s="147">
        <f>SUM(D3:D7)</f>
        <v>1</v>
      </c>
      <c r="E8" s="148">
        <f>Hoja5!J10</f>
        <v>58964841.679999992</v>
      </c>
      <c r="F8" s="147">
        <f>Hoja5!I10</f>
        <v>0</v>
      </c>
    </row>
  </sheetData>
  <sheetProtection password="9E83" sheet="1" objects="1" scenarios="1"/>
  <mergeCells count="2">
    <mergeCell ref="A1:F1"/>
    <mergeCell ref="A2:A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E16" sqref="E16"/>
    </sheetView>
  </sheetViews>
  <sheetFormatPr baseColWidth="10" defaultRowHeight="14.4" x14ac:dyDescent="0.3"/>
  <cols>
    <col min="1" max="1" width="15.44140625" style="213" customWidth="1"/>
    <col min="2" max="2" width="5.44140625" style="213" bestFit="1" customWidth="1"/>
    <col min="3" max="3" width="14.109375" style="213" bestFit="1" customWidth="1"/>
    <col min="4" max="4" width="37.109375" style="213" customWidth="1"/>
    <col min="5" max="5" width="42.6640625" style="213" bestFit="1" customWidth="1"/>
    <col min="6" max="6" width="124.109375" style="213" bestFit="1" customWidth="1"/>
    <col min="7" max="16384" width="11.5546875" style="213"/>
  </cols>
  <sheetData>
    <row r="1" spans="1:6" ht="28.8" x14ac:dyDescent="0.3">
      <c r="A1" s="212" t="s">
        <v>598</v>
      </c>
      <c r="B1" s="212" t="s">
        <v>599</v>
      </c>
      <c r="C1" s="212" t="s">
        <v>518</v>
      </c>
      <c r="D1" s="212" t="s">
        <v>1</v>
      </c>
      <c r="E1" s="212" t="s">
        <v>600</v>
      </c>
      <c r="F1" s="212" t="s">
        <v>601</v>
      </c>
    </row>
    <row r="2" spans="1:6" ht="28.8" x14ac:dyDescent="0.3">
      <c r="A2" s="214" t="s">
        <v>602</v>
      </c>
      <c r="B2" s="215">
        <v>2023</v>
      </c>
      <c r="C2" s="216" t="s">
        <v>603</v>
      </c>
      <c r="D2" s="217" t="s">
        <v>604</v>
      </c>
      <c r="E2" s="218" t="s">
        <v>605</v>
      </c>
      <c r="F2" s="219" t="s">
        <v>606</v>
      </c>
    </row>
    <row r="3" spans="1:6" ht="28.8" x14ac:dyDescent="0.3">
      <c r="A3" s="214" t="s">
        <v>607</v>
      </c>
      <c r="B3" s="215">
        <v>2023</v>
      </c>
      <c r="C3" s="220" t="s">
        <v>608</v>
      </c>
      <c r="D3" s="217" t="s">
        <v>609</v>
      </c>
      <c r="E3" s="221" t="s">
        <v>610</v>
      </c>
      <c r="F3" s="222" t="s">
        <v>611</v>
      </c>
    </row>
    <row r="4" spans="1:6" x14ac:dyDescent="0.3">
      <c r="A4" s="214" t="s">
        <v>612</v>
      </c>
      <c r="B4" s="215">
        <v>2023</v>
      </c>
      <c r="C4" s="220" t="s">
        <v>613</v>
      </c>
      <c r="D4" s="217" t="s">
        <v>614</v>
      </c>
      <c r="E4" s="223" t="s">
        <v>615</v>
      </c>
      <c r="F4" s="222" t="s">
        <v>616</v>
      </c>
    </row>
    <row r="5" spans="1:6" ht="28.8" x14ac:dyDescent="0.3">
      <c r="A5" s="214" t="s">
        <v>617</v>
      </c>
      <c r="B5" s="215">
        <v>2023</v>
      </c>
      <c r="C5" s="220" t="s">
        <v>618</v>
      </c>
      <c r="D5" s="217" t="s">
        <v>619</v>
      </c>
      <c r="E5" s="223" t="s">
        <v>620</v>
      </c>
      <c r="F5" s="222" t="s">
        <v>621</v>
      </c>
    </row>
    <row r="6" spans="1:6" ht="28.8" x14ac:dyDescent="0.3">
      <c r="A6" s="214" t="s">
        <v>622</v>
      </c>
      <c r="B6" s="215">
        <v>2023</v>
      </c>
      <c r="C6" s="220" t="s">
        <v>623</v>
      </c>
      <c r="D6" s="217" t="s">
        <v>609</v>
      </c>
      <c r="E6" s="223"/>
      <c r="F6" s="222" t="s">
        <v>624</v>
      </c>
    </row>
    <row r="7" spans="1:6" x14ac:dyDescent="0.3">
      <c r="A7" s="214" t="s">
        <v>625</v>
      </c>
      <c r="B7" s="215">
        <v>2023</v>
      </c>
      <c r="C7" s="220" t="s">
        <v>626</v>
      </c>
      <c r="D7" s="217" t="s">
        <v>627</v>
      </c>
      <c r="E7" s="224" t="s">
        <v>628</v>
      </c>
      <c r="F7" s="225" t="s">
        <v>629</v>
      </c>
    </row>
    <row r="8" spans="1:6" ht="28.8" x14ac:dyDescent="0.3">
      <c r="A8" s="214" t="s">
        <v>630</v>
      </c>
      <c r="B8" s="215">
        <v>2023</v>
      </c>
      <c r="C8" s="220" t="s">
        <v>631</v>
      </c>
      <c r="D8" s="217" t="s">
        <v>632</v>
      </c>
      <c r="E8" s="224" t="s">
        <v>633</v>
      </c>
      <c r="F8" s="226" t="s">
        <v>634</v>
      </c>
    </row>
    <row r="9" spans="1:6" x14ac:dyDescent="0.3">
      <c r="A9" s="214" t="s">
        <v>625</v>
      </c>
      <c r="B9" s="215">
        <v>2023</v>
      </c>
      <c r="C9" s="227" t="s">
        <v>635</v>
      </c>
      <c r="D9" s="228" t="s">
        <v>636</v>
      </c>
      <c r="E9" s="224" t="s">
        <v>637</v>
      </c>
      <c r="F9" s="225" t="s">
        <v>638</v>
      </c>
    </row>
    <row r="10" spans="1:6" x14ac:dyDescent="0.3">
      <c r="A10" s="214" t="s">
        <v>639</v>
      </c>
      <c r="B10" s="215">
        <v>2023</v>
      </c>
      <c r="C10" s="220" t="s">
        <v>640</v>
      </c>
      <c r="D10" s="217" t="s">
        <v>641</v>
      </c>
      <c r="E10" s="223" t="s">
        <v>642</v>
      </c>
      <c r="F10" s="225" t="s">
        <v>643</v>
      </c>
    </row>
    <row r="11" spans="1:6" x14ac:dyDescent="0.3">
      <c r="A11" s="214" t="s">
        <v>644</v>
      </c>
      <c r="B11" s="215">
        <v>2023</v>
      </c>
      <c r="C11" s="229" t="s">
        <v>645</v>
      </c>
      <c r="D11" s="217" t="s">
        <v>646</v>
      </c>
      <c r="E11" s="221" t="s">
        <v>610</v>
      </c>
      <c r="F11" s="225" t="s">
        <v>647</v>
      </c>
    </row>
    <row r="12" spans="1:6" x14ac:dyDescent="0.3">
      <c r="A12" s="220" t="s">
        <v>648</v>
      </c>
      <c r="B12" s="215">
        <v>2023</v>
      </c>
      <c r="C12" s="220" t="s">
        <v>499</v>
      </c>
      <c r="D12" s="217" t="s">
        <v>649</v>
      </c>
      <c r="E12" s="224" t="s">
        <v>650</v>
      </c>
      <c r="F12" s="225" t="s">
        <v>651</v>
      </c>
    </row>
    <row r="13" spans="1:6" ht="28.8" x14ac:dyDescent="0.3">
      <c r="A13" s="220" t="s">
        <v>622</v>
      </c>
      <c r="B13" s="215">
        <v>2023</v>
      </c>
      <c r="C13" s="220" t="s">
        <v>652</v>
      </c>
      <c r="D13" s="217" t="s">
        <v>653</v>
      </c>
      <c r="E13" s="230"/>
      <c r="F13" s="222" t="s">
        <v>654</v>
      </c>
    </row>
    <row r="14" spans="1:6" ht="28.8" x14ac:dyDescent="0.3">
      <c r="A14" s="220" t="s">
        <v>655</v>
      </c>
      <c r="B14" s="215">
        <v>2023</v>
      </c>
      <c r="C14" s="231" t="s">
        <v>54</v>
      </c>
      <c r="D14" s="217" t="s">
        <v>656</v>
      </c>
      <c r="E14" s="223" t="s">
        <v>657</v>
      </c>
      <c r="F14" s="232" t="s">
        <v>658</v>
      </c>
    </row>
    <row r="15" spans="1:6" x14ac:dyDescent="0.3">
      <c r="A15" s="220" t="s">
        <v>659</v>
      </c>
      <c r="B15" s="215">
        <v>2023</v>
      </c>
      <c r="C15" s="220" t="s">
        <v>660</v>
      </c>
      <c r="D15" s="217" t="s">
        <v>661</v>
      </c>
      <c r="E15" s="224" t="s">
        <v>662</v>
      </c>
      <c r="F15" s="225" t="s">
        <v>663</v>
      </c>
    </row>
    <row r="16" spans="1:6" x14ac:dyDescent="0.3">
      <c r="A16" s="220" t="s">
        <v>664</v>
      </c>
      <c r="B16" s="215">
        <v>2023</v>
      </c>
      <c r="C16" s="220" t="s">
        <v>665</v>
      </c>
      <c r="D16" s="217" t="s">
        <v>666</v>
      </c>
      <c r="E16" s="224" t="s">
        <v>667</v>
      </c>
      <c r="F16" s="225" t="s">
        <v>668</v>
      </c>
    </row>
    <row r="17" spans="1:6" ht="28.8" x14ac:dyDescent="0.3">
      <c r="A17" s="220" t="s">
        <v>669</v>
      </c>
      <c r="B17" s="215">
        <v>2023</v>
      </c>
      <c r="C17" s="233" t="s">
        <v>262</v>
      </c>
      <c r="D17" s="217" t="s">
        <v>670</v>
      </c>
      <c r="E17" s="234" t="s">
        <v>671</v>
      </c>
      <c r="F17" s="232" t="s">
        <v>672</v>
      </c>
    </row>
    <row r="18" spans="1:6" x14ac:dyDescent="0.3">
      <c r="A18" s="220" t="s">
        <v>673</v>
      </c>
      <c r="B18" s="215">
        <v>2023</v>
      </c>
      <c r="C18" s="235" t="s">
        <v>674</v>
      </c>
      <c r="D18" s="217" t="s">
        <v>675</v>
      </c>
      <c r="E18" s="224" t="s">
        <v>676</v>
      </c>
      <c r="F18" s="222" t="s">
        <v>677</v>
      </c>
    </row>
    <row r="19" spans="1:6" x14ac:dyDescent="0.3">
      <c r="A19" s="220" t="s">
        <v>678</v>
      </c>
      <c r="B19" s="215">
        <v>2023</v>
      </c>
      <c r="C19" s="220" t="s">
        <v>197</v>
      </c>
      <c r="D19" s="236" t="s">
        <v>679</v>
      </c>
      <c r="E19" s="230"/>
      <c r="F19" s="225" t="s">
        <v>680</v>
      </c>
    </row>
  </sheetData>
  <sheetProtection password="9E83"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workbookViewId="0">
      <selection activeCell="D28" sqref="D28"/>
    </sheetView>
  </sheetViews>
  <sheetFormatPr baseColWidth="10" defaultRowHeight="14.4" x14ac:dyDescent="0.3"/>
  <cols>
    <col min="2" max="2" width="12.109375" bestFit="1" customWidth="1"/>
    <col min="3" max="3" width="22.5546875" customWidth="1"/>
    <col min="4" max="4" width="14" bestFit="1" customWidth="1"/>
    <col min="5" max="6" width="14.33203125" bestFit="1" customWidth="1"/>
    <col min="7" max="7" width="20.33203125" customWidth="1"/>
    <col min="9" max="10" width="15.33203125" bestFit="1" customWidth="1"/>
    <col min="11" max="11" width="14.33203125" bestFit="1" customWidth="1"/>
  </cols>
  <sheetData>
    <row r="1" spans="1:11" ht="22.8" x14ac:dyDescent="0.3">
      <c r="A1" s="149" t="s">
        <v>518</v>
      </c>
      <c r="B1" s="150"/>
      <c r="C1" s="151" t="s">
        <v>2</v>
      </c>
      <c r="D1" s="152" t="s">
        <v>519</v>
      </c>
      <c r="E1" s="153" t="s">
        <v>520</v>
      </c>
      <c r="F1" s="154" t="s">
        <v>16</v>
      </c>
      <c r="G1" s="155"/>
      <c r="H1" s="155"/>
      <c r="I1" s="155"/>
      <c r="J1" s="155"/>
      <c r="K1" s="155"/>
    </row>
    <row r="2" spans="1:11" ht="21" customHeight="1" x14ac:dyDescent="0.3">
      <c r="A2" s="149"/>
      <c r="B2" s="156"/>
      <c r="C2" s="157"/>
      <c r="D2" s="152">
        <f>SUM(D3:D76)</f>
        <v>0</v>
      </c>
      <c r="E2" s="158">
        <f>SUM(E3:E100)</f>
        <v>58964841.68</v>
      </c>
      <c r="F2" s="158">
        <f>SUM(F3:F76)</f>
        <v>982601.09000000032</v>
      </c>
      <c r="G2" s="155"/>
      <c r="H2" s="155"/>
      <c r="I2" s="155"/>
      <c r="J2" s="155"/>
      <c r="K2" s="155"/>
    </row>
    <row r="3" spans="1:11" x14ac:dyDescent="0.3">
      <c r="A3" s="159" t="s">
        <v>521</v>
      </c>
      <c r="B3" s="105" t="s">
        <v>22</v>
      </c>
      <c r="C3" s="106" t="s">
        <v>522</v>
      </c>
      <c r="D3" s="160"/>
      <c r="E3" s="124">
        <v>10098.99</v>
      </c>
      <c r="F3" s="124">
        <v>2120.7800000000002</v>
      </c>
      <c r="G3" s="144"/>
      <c r="H3" s="155"/>
      <c r="I3" s="155"/>
      <c r="J3" s="155"/>
      <c r="K3" s="155"/>
    </row>
    <row r="4" spans="1:11" x14ac:dyDescent="0.3">
      <c r="A4" s="159" t="s">
        <v>523</v>
      </c>
      <c r="B4" s="107" t="s">
        <v>34</v>
      </c>
      <c r="C4" s="108" t="s">
        <v>37</v>
      </c>
      <c r="D4" s="161"/>
      <c r="E4" s="125">
        <v>37505.800000000003</v>
      </c>
      <c r="F4" s="125">
        <v>7876.21</v>
      </c>
      <c r="G4" s="144"/>
      <c r="H4" s="162"/>
      <c r="I4" s="163" t="s">
        <v>514</v>
      </c>
      <c r="J4" s="163" t="s">
        <v>524</v>
      </c>
      <c r="K4" s="163" t="s">
        <v>16</v>
      </c>
    </row>
    <row r="5" spans="1:11" x14ac:dyDescent="0.3">
      <c r="A5" s="159" t="s">
        <v>525</v>
      </c>
      <c r="B5" s="109" t="s">
        <v>44</v>
      </c>
      <c r="C5" s="110" t="s">
        <v>515</v>
      </c>
      <c r="D5" s="160"/>
      <c r="E5" s="126">
        <v>123768.6</v>
      </c>
      <c r="F5" s="126">
        <v>25991.4</v>
      </c>
      <c r="G5" s="140" t="s">
        <v>515</v>
      </c>
      <c r="H5" s="140">
        <f>COUNTIF($C$3:$C$100,G5)</f>
        <v>8</v>
      </c>
      <c r="I5" s="164">
        <f>SUMIF($C$4:$C$100,G5,$D$4:$D$100)</f>
        <v>0</v>
      </c>
      <c r="J5" s="165">
        <f>SUMIF($C$3:$C$100,G5,$E$3:$E$100)</f>
        <v>682528.41</v>
      </c>
      <c r="K5" s="165">
        <f>SUMIF($C$3:$C$100,G5,$F$3:$F$100)</f>
        <v>119837.55</v>
      </c>
    </row>
    <row r="6" spans="1:11" x14ac:dyDescent="0.3">
      <c r="A6" s="159" t="s">
        <v>526</v>
      </c>
      <c r="B6" s="107" t="s">
        <v>54</v>
      </c>
      <c r="C6" s="108" t="s">
        <v>37</v>
      </c>
      <c r="D6" s="161"/>
      <c r="E6" s="125">
        <v>46760.3</v>
      </c>
      <c r="F6" s="125">
        <v>9819.66</v>
      </c>
      <c r="G6" s="140" t="s">
        <v>186</v>
      </c>
      <c r="H6" s="140">
        <f t="shared" ref="H6:H9" si="0">COUNTIF($C$3:$C$100,G6)</f>
        <v>14</v>
      </c>
      <c r="I6" s="164">
        <f t="shared" ref="I6:I9" si="1">SUMIF($C$4:$C$100,G6,$D$4:$D$100)</f>
        <v>0</v>
      </c>
      <c r="J6" s="165">
        <f t="shared" ref="J6:J9" si="2">SUMIF($C$3:$C$100,G6,$E$3:$E$100)</f>
        <v>54941375.579999998</v>
      </c>
      <c r="K6" s="165">
        <f t="shared" ref="K6:K9" si="3">SUMIF($C$3:$C$100,G6,$F$3:$F$100)</f>
        <v>9272327.9499999993</v>
      </c>
    </row>
    <row r="7" spans="1:11" x14ac:dyDescent="0.3">
      <c r="A7" s="159" t="s">
        <v>527</v>
      </c>
      <c r="B7" s="105" t="s">
        <v>63</v>
      </c>
      <c r="C7" s="111" t="s">
        <v>65</v>
      </c>
      <c r="D7" s="166"/>
      <c r="E7" s="127">
        <v>1882908.08</v>
      </c>
      <c r="F7" s="128">
        <v>390282.59</v>
      </c>
      <c r="G7" s="140" t="s">
        <v>65</v>
      </c>
      <c r="H7" s="140">
        <f t="shared" si="0"/>
        <v>12</v>
      </c>
      <c r="I7" s="164">
        <f t="shared" si="1"/>
        <v>0</v>
      </c>
      <c r="J7" s="165">
        <f t="shared" si="2"/>
        <v>2170721.08</v>
      </c>
      <c r="K7" s="165">
        <f t="shared" si="3"/>
        <v>450723.32</v>
      </c>
    </row>
    <row r="8" spans="1:11" x14ac:dyDescent="0.3">
      <c r="A8" s="159" t="s">
        <v>528</v>
      </c>
      <c r="B8" s="107" t="s">
        <v>71</v>
      </c>
      <c r="C8" s="167" t="s">
        <v>522</v>
      </c>
      <c r="D8" s="168"/>
      <c r="E8" s="125">
        <v>1386</v>
      </c>
      <c r="F8" s="125">
        <v>291.06</v>
      </c>
      <c r="G8" s="140" t="s">
        <v>37</v>
      </c>
      <c r="H8" s="140">
        <f t="shared" si="0"/>
        <v>31</v>
      </c>
      <c r="I8" s="164">
        <f t="shared" si="1"/>
        <v>0</v>
      </c>
      <c r="J8" s="165">
        <f t="shared" si="2"/>
        <v>1030094.9300000002</v>
      </c>
      <c r="K8" s="165">
        <f t="shared" si="3"/>
        <v>216074.21999999997</v>
      </c>
    </row>
    <row r="9" spans="1:11" x14ac:dyDescent="0.3">
      <c r="A9" s="159" t="s">
        <v>529</v>
      </c>
      <c r="B9" s="105" t="s">
        <v>79</v>
      </c>
      <c r="C9" s="167" t="s">
        <v>522</v>
      </c>
      <c r="D9" s="166"/>
      <c r="E9" s="129">
        <v>23381.279999999999</v>
      </c>
      <c r="F9" s="124">
        <v>0</v>
      </c>
      <c r="G9" s="140" t="s">
        <v>522</v>
      </c>
      <c r="H9" s="140">
        <f t="shared" si="0"/>
        <v>14</v>
      </c>
      <c r="I9" s="164">
        <f t="shared" si="1"/>
        <v>0</v>
      </c>
      <c r="J9" s="165">
        <f t="shared" si="2"/>
        <v>140121.68</v>
      </c>
      <c r="K9" s="165">
        <f t="shared" si="3"/>
        <v>24515.469999999998</v>
      </c>
    </row>
    <row r="10" spans="1:11" x14ac:dyDescent="0.3">
      <c r="A10" s="169" t="s">
        <v>530</v>
      </c>
      <c r="B10" s="112" t="s">
        <v>87</v>
      </c>
      <c r="C10" s="108" t="s">
        <v>37</v>
      </c>
      <c r="D10" s="168"/>
      <c r="E10" s="130">
        <v>3000</v>
      </c>
      <c r="F10" s="130">
        <v>630</v>
      </c>
      <c r="G10" s="163" t="s">
        <v>531</v>
      </c>
      <c r="H10" s="163">
        <f>SUM(H5:H9)</f>
        <v>79</v>
      </c>
      <c r="I10" s="170">
        <f>SUM(I5:I9)</f>
        <v>0</v>
      </c>
      <c r="J10" s="170">
        <f>SUM(J5:J9)</f>
        <v>58964841.679999992</v>
      </c>
      <c r="K10" s="170">
        <f>SUM(K5:K9)</f>
        <v>10083478.510000002</v>
      </c>
    </row>
    <row r="11" spans="1:11" x14ac:dyDescent="0.3">
      <c r="A11" s="171" t="s">
        <v>532</v>
      </c>
      <c r="B11" s="113" t="s">
        <v>94</v>
      </c>
      <c r="C11" s="106" t="s">
        <v>37</v>
      </c>
      <c r="D11" s="166"/>
      <c r="E11" s="131">
        <v>6000</v>
      </c>
      <c r="F11" s="131">
        <v>1260</v>
      </c>
      <c r="G11" s="155"/>
      <c r="H11" s="155"/>
      <c r="I11" s="155"/>
      <c r="J11" s="155"/>
      <c r="K11" s="155"/>
    </row>
    <row r="12" spans="1:11" x14ac:dyDescent="0.3">
      <c r="A12" s="169" t="s">
        <v>533</v>
      </c>
      <c r="B12" s="112" t="s">
        <v>98</v>
      </c>
      <c r="C12" s="108" t="s">
        <v>65</v>
      </c>
      <c r="D12" s="168"/>
      <c r="E12" s="130">
        <v>27500</v>
      </c>
      <c r="F12" s="130">
        <v>5775</v>
      </c>
      <c r="G12" s="155"/>
      <c r="H12" s="155"/>
      <c r="I12" s="155"/>
      <c r="J12" s="155"/>
      <c r="K12" s="155"/>
    </row>
    <row r="13" spans="1:11" x14ac:dyDescent="0.3">
      <c r="A13" s="169" t="s">
        <v>534</v>
      </c>
      <c r="B13" s="113" t="s">
        <v>105</v>
      </c>
      <c r="C13" s="106" t="s">
        <v>65</v>
      </c>
      <c r="D13" s="166"/>
      <c r="E13" s="131">
        <v>35000</v>
      </c>
      <c r="F13" s="131">
        <v>7350</v>
      </c>
      <c r="G13" s="155"/>
      <c r="H13" s="155"/>
      <c r="I13" s="155"/>
      <c r="J13" s="155"/>
      <c r="K13" s="155"/>
    </row>
    <row r="14" spans="1:11" x14ac:dyDescent="0.3">
      <c r="A14" s="169" t="s">
        <v>535</v>
      </c>
      <c r="B14" s="112" t="s">
        <v>110</v>
      </c>
      <c r="C14" s="108" t="s">
        <v>65</v>
      </c>
      <c r="D14" s="168"/>
      <c r="E14" s="130">
        <v>17500</v>
      </c>
      <c r="F14" s="130">
        <v>3675</v>
      </c>
      <c r="G14" s="155"/>
      <c r="H14" s="155"/>
      <c r="I14" s="155"/>
      <c r="J14" s="155"/>
      <c r="K14" s="155"/>
    </row>
    <row r="15" spans="1:11" x14ac:dyDescent="0.3">
      <c r="A15" s="171" t="s">
        <v>536</v>
      </c>
      <c r="B15" s="113" t="s">
        <v>115</v>
      </c>
      <c r="C15" s="106" t="s">
        <v>37</v>
      </c>
      <c r="D15" s="172"/>
      <c r="E15" s="131">
        <v>76000</v>
      </c>
      <c r="F15" s="131">
        <v>15960</v>
      </c>
      <c r="G15" s="155"/>
      <c r="H15" s="155"/>
      <c r="I15" s="155"/>
      <c r="J15" s="155"/>
      <c r="K15" s="155"/>
    </row>
    <row r="16" spans="1:11" x14ac:dyDescent="0.3">
      <c r="A16" s="169" t="s">
        <v>537</v>
      </c>
      <c r="B16" s="114" t="s">
        <v>120</v>
      </c>
      <c r="C16" s="108" t="s">
        <v>37</v>
      </c>
      <c r="D16" s="173"/>
      <c r="E16" s="132">
        <v>5000</v>
      </c>
      <c r="F16" s="132">
        <v>1050</v>
      </c>
      <c r="G16" s="155"/>
      <c r="H16" s="155"/>
      <c r="I16" s="155"/>
      <c r="J16" s="155"/>
      <c r="K16" s="155"/>
    </row>
    <row r="17" spans="1:11" x14ac:dyDescent="0.3">
      <c r="A17" s="171" t="s">
        <v>538</v>
      </c>
      <c r="B17" s="105" t="s">
        <v>122</v>
      </c>
      <c r="C17" s="106" t="s">
        <v>37</v>
      </c>
      <c r="D17" s="172"/>
      <c r="E17" s="124">
        <v>9900</v>
      </c>
      <c r="F17" s="124">
        <v>2079</v>
      </c>
      <c r="G17" s="155"/>
      <c r="H17" s="155"/>
      <c r="I17" s="155"/>
      <c r="J17" s="155"/>
      <c r="K17" s="155"/>
    </row>
    <row r="18" spans="1:11" x14ac:dyDescent="0.3">
      <c r="A18" s="169" t="s">
        <v>539</v>
      </c>
      <c r="B18" s="107" t="s">
        <v>130</v>
      </c>
      <c r="C18" s="108" t="s">
        <v>65</v>
      </c>
      <c r="D18" s="173"/>
      <c r="E18" s="133">
        <v>99950</v>
      </c>
      <c r="F18" s="134">
        <v>20989.5</v>
      </c>
      <c r="G18" s="155"/>
      <c r="H18" s="155"/>
      <c r="I18" s="155"/>
      <c r="J18" s="155"/>
      <c r="K18" s="155"/>
    </row>
    <row r="19" spans="1:11" x14ac:dyDescent="0.3">
      <c r="A19" s="171" t="s">
        <v>540</v>
      </c>
      <c r="B19" s="105" t="s">
        <v>137</v>
      </c>
      <c r="C19" s="106" t="s">
        <v>65</v>
      </c>
      <c r="D19" s="172"/>
      <c r="E19" s="124">
        <v>30000</v>
      </c>
      <c r="F19" s="124">
        <v>6300</v>
      </c>
      <c r="G19" s="174"/>
      <c r="H19" s="155"/>
      <c r="I19" s="155"/>
      <c r="J19" s="155"/>
      <c r="K19" s="155"/>
    </row>
    <row r="20" spans="1:11" x14ac:dyDescent="0.3">
      <c r="A20" s="169" t="s">
        <v>541</v>
      </c>
      <c r="B20" s="107" t="s">
        <v>144</v>
      </c>
      <c r="C20" s="108" t="s">
        <v>37</v>
      </c>
      <c r="D20" s="173"/>
      <c r="E20" s="125">
        <v>90937.23</v>
      </c>
      <c r="F20" s="125">
        <v>19096.82</v>
      </c>
      <c r="G20" s="155"/>
      <c r="H20" s="155"/>
      <c r="I20" s="155"/>
      <c r="J20" s="155"/>
      <c r="K20" s="155"/>
    </row>
    <row r="21" spans="1:11" x14ac:dyDescent="0.3">
      <c r="A21" s="171" t="s">
        <v>542</v>
      </c>
      <c r="B21" s="105" t="s">
        <v>150</v>
      </c>
      <c r="C21" s="106" t="s">
        <v>65</v>
      </c>
      <c r="D21" s="175"/>
      <c r="E21" s="124">
        <v>45000</v>
      </c>
      <c r="F21" s="124">
        <v>9450</v>
      </c>
      <c r="G21" s="155"/>
      <c r="H21" s="155"/>
      <c r="I21" s="155"/>
      <c r="J21" s="155"/>
      <c r="K21" s="155"/>
    </row>
    <row r="22" spans="1:11" x14ac:dyDescent="0.3">
      <c r="A22" s="176" t="s">
        <v>543</v>
      </c>
      <c r="B22" s="138" t="s">
        <v>155</v>
      </c>
      <c r="C22" s="108" t="s">
        <v>37</v>
      </c>
      <c r="D22" s="173"/>
      <c r="E22" s="135">
        <v>51429</v>
      </c>
      <c r="F22" s="135">
        <v>14800.09</v>
      </c>
      <c r="G22" s="155"/>
      <c r="H22" s="155"/>
      <c r="I22" s="155"/>
      <c r="J22" s="177"/>
      <c r="K22" s="177"/>
    </row>
    <row r="23" spans="1:11" x14ac:dyDescent="0.3">
      <c r="A23" s="178" t="s">
        <v>544</v>
      </c>
      <c r="B23" s="105" t="s">
        <v>161</v>
      </c>
      <c r="C23" s="167" t="s">
        <v>522</v>
      </c>
      <c r="D23" s="172"/>
      <c r="E23" s="124">
        <v>2932.42</v>
      </c>
      <c r="F23" s="124">
        <v>615.80999999999995</v>
      </c>
      <c r="G23" s="155"/>
      <c r="H23" s="155"/>
      <c r="I23" s="155"/>
      <c r="J23" s="177"/>
      <c r="K23" s="177"/>
    </row>
    <row r="24" spans="1:11" x14ac:dyDescent="0.3">
      <c r="A24" s="176" t="s">
        <v>545</v>
      </c>
      <c r="B24" s="107" t="s">
        <v>167</v>
      </c>
      <c r="C24" s="167" t="s">
        <v>522</v>
      </c>
      <c r="D24" s="173"/>
      <c r="E24" s="125">
        <v>178</v>
      </c>
      <c r="F24" s="125">
        <v>37.380000000000003</v>
      </c>
      <c r="G24" s="155"/>
      <c r="H24" s="155"/>
      <c r="I24" s="155"/>
      <c r="J24" s="177"/>
      <c r="K24" s="177"/>
    </row>
    <row r="25" spans="1:11" x14ac:dyDescent="0.3">
      <c r="A25" s="171" t="s">
        <v>546</v>
      </c>
      <c r="B25" s="105" t="s">
        <v>171</v>
      </c>
      <c r="C25" s="167" t="s">
        <v>522</v>
      </c>
      <c r="D25" s="172"/>
      <c r="E25" s="124">
        <v>2500</v>
      </c>
      <c r="F25" s="124">
        <v>525</v>
      </c>
      <c r="G25" s="155"/>
      <c r="H25" s="155"/>
      <c r="I25" s="155"/>
      <c r="J25" s="155"/>
      <c r="K25" s="155"/>
    </row>
    <row r="26" spans="1:11" x14ac:dyDescent="0.3">
      <c r="A26" s="169" t="s">
        <v>547</v>
      </c>
      <c r="B26" s="107" t="s">
        <v>175</v>
      </c>
      <c r="C26" s="108" t="s">
        <v>65</v>
      </c>
      <c r="D26" s="173"/>
      <c r="E26" s="125">
        <v>6000</v>
      </c>
      <c r="F26" s="125">
        <v>1260</v>
      </c>
      <c r="G26" s="155"/>
      <c r="H26" s="155"/>
      <c r="I26" s="155"/>
      <c r="J26" s="155"/>
      <c r="K26" s="155"/>
    </row>
    <row r="27" spans="1:11" x14ac:dyDescent="0.3">
      <c r="A27" s="171" t="s">
        <v>548</v>
      </c>
      <c r="B27" s="113" t="s">
        <v>180</v>
      </c>
      <c r="C27" s="106" t="s">
        <v>65</v>
      </c>
      <c r="D27" s="172"/>
      <c r="E27" s="131">
        <v>3000</v>
      </c>
      <c r="F27" s="131">
        <v>630</v>
      </c>
      <c r="G27" s="155"/>
      <c r="H27" s="155"/>
      <c r="I27" s="155"/>
      <c r="J27" s="155"/>
      <c r="K27" s="155"/>
    </row>
    <row r="28" spans="1:11" x14ac:dyDescent="0.3">
      <c r="A28" s="169" t="s">
        <v>549</v>
      </c>
      <c r="B28" s="107" t="s">
        <v>184</v>
      </c>
      <c r="C28" s="108" t="s">
        <v>186</v>
      </c>
      <c r="D28" s="179"/>
      <c r="E28" s="136">
        <v>111196.8</v>
      </c>
      <c r="F28" s="137">
        <v>23351.33</v>
      </c>
      <c r="G28" s="155"/>
      <c r="H28" s="155"/>
      <c r="I28" s="155"/>
      <c r="J28" s="177"/>
      <c r="K28" s="177"/>
    </row>
    <row r="29" spans="1:11" x14ac:dyDescent="0.3">
      <c r="A29" s="178" t="s">
        <v>550</v>
      </c>
      <c r="B29" s="105" t="s">
        <v>192</v>
      </c>
      <c r="C29" s="106" t="s">
        <v>186</v>
      </c>
      <c r="D29" s="180"/>
      <c r="E29" s="131">
        <v>26398.98</v>
      </c>
      <c r="F29" s="131">
        <v>5543.79</v>
      </c>
      <c r="G29" s="155"/>
      <c r="H29" s="155"/>
      <c r="I29" s="155"/>
      <c r="J29" s="155"/>
      <c r="K29" s="155"/>
    </row>
    <row r="30" spans="1:11" x14ac:dyDescent="0.3">
      <c r="A30" s="169" t="s">
        <v>551</v>
      </c>
      <c r="B30" s="107" t="s">
        <v>197</v>
      </c>
      <c r="C30" s="108" t="s">
        <v>37</v>
      </c>
      <c r="D30" s="173"/>
      <c r="E30" s="125">
        <v>291191.90000000002</v>
      </c>
      <c r="F30" s="125">
        <v>61150.3</v>
      </c>
      <c r="G30" s="155"/>
      <c r="H30" s="155"/>
      <c r="I30" s="155"/>
      <c r="J30" s="155"/>
      <c r="K30" s="155"/>
    </row>
    <row r="31" spans="1:11" x14ac:dyDescent="0.3">
      <c r="A31" s="171" t="s">
        <v>552</v>
      </c>
      <c r="B31" s="105" t="s">
        <v>206</v>
      </c>
      <c r="C31" s="167" t="s">
        <v>522</v>
      </c>
      <c r="D31" s="172"/>
      <c r="E31" s="124">
        <v>10352.65</v>
      </c>
      <c r="F31" s="124">
        <v>2174.0500000000002</v>
      </c>
      <c r="G31" s="155"/>
      <c r="H31" s="155"/>
      <c r="I31" s="155"/>
      <c r="J31" s="155"/>
      <c r="K31" s="155"/>
    </row>
    <row r="32" spans="1:11" x14ac:dyDescent="0.3">
      <c r="A32" s="169" t="s">
        <v>553</v>
      </c>
      <c r="B32" s="112" t="s">
        <v>212</v>
      </c>
      <c r="C32" s="108" t="s">
        <v>37</v>
      </c>
      <c r="D32" s="173"/>
      <c r="E32" s="130">
        <v>12825</v>
      </c>
      <c r="F32" s="130">
        <v>2693.25</v>
      </c>
      <c r="G32" s="155"/>
      <c r="H32" s="155"/>
      <c r="I32" s="155"/>
      <c r="J32" s="155"/>
      <c r="K32" s="155"/>
    </row>
    <row r="33" spans="1:11" x14ac:dyDescent="0.3">
      <c r="A33" s="171" t="s">
        <v>554</v>
      </c>
      <c r="B33" s="113" t="s">
        <v>216</v>
      </c>
      <c r="C33" s="106" t="s">
        <v>37</v>
      </c>
      <c r="D33" s="172"/>
      <c r="E33" s="131">
        <v>12000</v>
      </c>
      <c r="F33" s="131">
        <v>2520</v>
      </c>
      <c r="G33" s="155"/>
      <c r="H33" s="155"/>
      <c r="I33" s="155"/>
      <c r="J33" s="155"/>
      <c r="K33" s="155"/>
    </row>
    <row r="34" spans="1:11" x14ac:dyDescent="0.3">
      <c r="A34" s="169" t="s">
        <v>555</v>
      </c>
      <c r="B34" s="112" t="s">
        <v>218</v>
      </c>
      <c r="C34" s="108" t="s">
        <v>37</v>
      </c>
      <c r="D34" s="173"/>
      <c r="E34" s="130">
        <v>1750</v>
      </c>
      <c r="F34" s="130">
        <v>367.5</v>
      </c>
      <c r="G34" s="155"/>
      <c r="H34" s="155"/>
      <c r="I34" s="155"/>
      <c r="J34" s="155"/>
      <c r="K34" s="155"/>
    </row>
    <row r="35" spans="1:11" x14ac:dyDescent="0.3">
      <c r="A35" s="171" t="s">
        <v>556</v>
      </c>
      <c r="B35" s="105" t="s">
        <v>221</v>
      </c>
      <c r="C35" s="106" t="s">
        <v>515</v>
      </c>
      <c r="D35" s="175"/>
      <c r="E35" s="131">
        <v>29500</v>
      </c>
      <c r="F35" s="131"/>
      <c r="G35" s="155"/>
      <c r="H35" s="155"/>
      <c r="I35" s="155"/>
      <c r="J35" s="177"/>
      <c r="K35" s="177"/>
    </row>
    <row r="36" spans="1:11" x14ac:dyDescent="0.3">
      <c r="A36" s="176" t="s">
        <v>557</v>
      </c>
      <c r="B36" s="107" t="s">
        <v>230</v>
      </c>
      <c r="C36" s="108" t="s">
        <v>515</v>
      </c>
      <c r="D36" s="173"/>
      <c r="E36" s="130">
        <v>25446</v>
      </c>
      <c r="F36" s="130"/>
      <c r="G36" s="155"/>
      <c r="H36" s="155"/>
      <c r="I36" s="155"/>
      <c r="J36" s="155"/>
      <c r="K36" s="155"/>
    </row>
    <row r="37" spans="1:11" x14ac:dyDescent="0.3">
      <c r="A37" s="171" t="s">
        <v>558</v>
      </c>
      <c r="B37" s="105" t="s">
        <v>234</v>
      </c>
      <c r="C37" s="106" t="s">
        <v>37</v>
      </c>
      <c r="D37" s="172"/>
      <c r="E37" s="124">
        <v>15451</v>
      </c>
      <c r="F37" s="124">
        <v>3244.71</v>
      </c>
      <c r="G37" s="155"/>
      <c r="H37" s="155"/>
      <c r="I37" s="155"/>
      <c r="J37" s="155"/>
      <c r="K37" s="155"/>
    </row>
    <row r="38" spans="1:11" x14ac:dyDescent="0.3">
      <c r="A38" s="169" t="s">
        <v>559</v>
      </c>
      <c r="B38" s="107" t="s">
        <v>240</v>
      </c>
      <c r="C38" s="108" t="s">
        <v>65</v>
      </c>
      <c r="D38" s="173"/>
      <c r="E38" s="125">
        <v>3290.1</v>
      </c>
      <c r="F38" s="125">
        <v>690.92</v>
      </c>
    </row>
    <row r="39" spans="1:11" x14ac:dyDescent="0.3">
      <c r="A39" s="171" t="s">
        <v>560</v>
      </c>
      <c r="B39" s="113" t="s">
        <v>248</v>
      </c>
      <c r="C39" s="106" t="s">
        <v>186</v>
      </c>
      <c r="D39" s="172"/>
      <c r="E39" s="131">
        <v>199980</v>
      </c>
      <c r="F39" s="131">
        <v>41995.8</v>
      </c>
    </row>
    <row r="40" spans="1:11" x14ac:dyDescent="0.3">
      <c r="A40" s="169" t="s">
        <v>561</v>
      </c>
      <c r="B40" s="107" t="s">
        <v>256</v>
      </c>
      <c r="C40" s="108" t="s">
        <v>37</v>
      </c>
      <c r="D40" s="173"/>
      <c r="E40" s="125">
        <v>5780</v>
      </c>
      <c r="F40" s="125">
        <v>1213.8</v>
      </c>
    </row>
    <row r="41" spans="1:11" x14ac:dyDescent="0.3">
      <c r="A41" s="171" t="s">
        <v>562</v>
      </c>
      <c r="B41" s="105" t="s">
        <v>262</v>
      </c>
      <c r="C41" s="106" t="s">
        <v>186</v>
      </c>
      <c r="D41" s="172"/>
      <c r="E41" s="124">
        <v>98840.55</v>
      </c>
      <c r="F41" s="124">
        <v>20756.52</v>
      </c>
    </row>
    <row r="42" spans="1:11" x14ac:dyDescent="0.3">
      <c r="A42" s="169" t="s">
        <v>563</v>
      </c>
      <c r="B42" s="107" t="s">
        <v>268</v>
      </c>
      <c r="C42" s="108" t="s">
        <v>186</v>
      </c>
      <c r="D42" s="173"/>
      <c r="E42" s="130">
        <v>1300</v>
      </c>
      <c r="F42" s="130">
        <v>247.8</v>
      </c>
    </row>
    <row r="43" spans="1:11" x14ac:dyDescent="0.3">
      <c r="A43" s="171" t="s">
        <v>564</v>
      </c>
      <c r="B43" s="105" t="s">
        <v>273</v>
      </c>
      <c r="C43" s="106" t="s">
        <v>37</v>
      </c>
      <c r="D43" s="172"/>
      <c r="E43" s="124">
        <v>4104</v>
      </c>
      <c r="F43" s="124">
        <v>861.84</v>
      </c>
    </row>
    <row r="44" spans="1:11" x14ac:dyDescent="0.3">
      <c r="A44" s="169" t="s">
        <v>565</v>
      </c>
      <c r="B44" s="107" t="s">
        <v>278</v>
      </c>
      <c r="C44" s="108" t="s">
        <v>37</v>
      </c>
      <c r="D44" s="173"/>
      <c r="E44" s="125">
        <v>13860</v>
      </c>
      <c r="F44" s="125">
        <v>2910.6</v>
      </c>
    </row>
    <row r="45" spans="1:11" x14ac:dyDescent="0.3">
      <c r="A45" s="171" t="s">
        <v>566</v>
      </c>
      <c r="B45" s="105" t="s">
        <v>281</v>
      </c>
      <c r="C45" s="106" t="s">
        <v>37</v>
      </c>
      <c r="D45" s="172"/>
      <c r="E45" s="124">
        <v>11020</v>
      </c>
      <c r="F45" s="124">
        <v>2314.1999999999998</v>
      </c>
    </row>
    <row r="46" spans="1:11" x14ac:dyDescent="0.3">
      <c r="A46" s="169" t="s">
        <v>567</v>
      </c>
      <c r="B46" s="107" t="s">
        <v>287</v>
      </c>
      <c r="C46" s="108" t="s">
        <v>37</v>
      </c>
      <c r="D46" s="173"/>
      <c r="E46" s="125">
        <v>14727.28</v>
      </c>
      <c r="F46" s="125">
        <v>589.08000000000004</v>
      </c>
    </row>
    <row r="47" spans="1:11" x14ac:dyDescent="0.3">
      <c r="A47" s="171" t="s">
        <v>568</v>
      </c>
      <c r="B47" s="105" t="s">
        <v>293</v>
      </c>
      <c r="C47" s="106" t="s">
        <v>37</v>
      </c>
      <c r="D47" s="172"/>
      <c r="E47" s="124">
        <v>17500.8</v>
      </c>
      <c r="F47" s="124">
        <v>3675.17</v>
      </c>
    </row>
    <row r="48" spans="1:11" x14ac:dyDescent="0.3">
      <c r="A48" s="169" t="s">
        <v>569</v>
      </c>
      <c r="B48" s="107" t="s">
        <v>300</v>
      </c>
      <c r="C48" s="108" t="s">
        <v>37</v>
      </c>
      <c r="D48" s="173"/>
      <c r="E48" s="130">
        <v>10880</v>
      </c>
      <c r="F48" s="130">
        <v>2284.8000000000002</v>
      </c>
    </row>
    <row r="49" spans="1:6" x14ac:dyDescent="0.3">
      <c r="A49" s="171" t="s">
        <v>570</v>
      </c>
      <c r="B49" s="105" t="s">
        <v>307</v>
      </c>
      <c r="C49" s="106" t="s">
        <v>186</v>
      </c>
      <c r="D49" s="172"/>
      <c r="E49" s="124">
        <v>3419.36</v>
      </c>
      <c r="F49" s="124">
        <v>718.07</v>
      </c>
    </row>
    <row r="50" spans="1:6" x14ac:dyDescent="0.3">
      <c r="A50" s="169" t="s">
        <v>571</v>
      </c>
      <c r="B50" s="107" t="s">
        <v>314</v>
      </c>
      <c r="C50" s="167" t="s">
        <v>522</v>
      </c>
      <c r="D50" s="173"/>
      <c r="E50" s="125">
        <v>14728.23</v>
      </c>
      <c r="F50" s="125">
        <v>3092.93</v>
      </c>
    </row>
    <row r="51" spans="1:6" x14ac:dyDescent="0.3">
      <c r="A51" s="171" t="s">
        <v>572</v>
      </c>
      <c r="B51" s="105" t="s">
        <v>322</v>
      </c>
      <c r="C51" s="106" t="s">
        <v>515</v>
      </c>
      <c r="D51" s="172"/>
      <c r="E51" s="124">
        <v>108679.57</v>
      </c>
      <c r="F51" s="124">
        <v>10867.96</v>
      </c>
    </row>
    <row r="52" spans="1:6" x14ac:dyDescent="0.3">
      <c r="A52" s="169" t="s">
        <v>573</v>
      </c>
      <c r="B52" s="107" t="s">
        <v>329</v>
      </c>
      <c r="C52" s="108" t="s">
        <v>65</v>
      </c>
      <c r="D52" s="181"/>
      <c r="E52" s="125">
        <v>3072.9</v>
      </c>
      <c r="F52" s="125">
        <v>645.30999999999995</v>
      </c>
    </row>
    <row r="53" spans="1:6" x14ac:dyDescent="0.3">
      <c r="A53" s="171" t="s">
        <v>574</v>
      </c>
      <c r="B53" s="105" t="s">
        <v>336</v>
      </c>
      <c r="C53" s="106" t="s">
        <v>186</v>
      </c>
      <c r="D53" s="172"/>
      <c r="E53" s="124">
        <v>36965.5</v>
      </c>
      <c r="F53" s="129">
        <v>7762.75</v>
      </c>
    </row>
    <row r="54" spans="1:6" x14ac:dyDescent="0.3">
      <c r="A54" s="169" t="s">
        <v>575</v>
      </c>
      <c r="B54" s="107" t="s">
        <v>340</v>
      </c>
      <c r="C54" s="108" t="s">
        <v>186</v>
      </c>
      <c r="D54" s="173"/>
      <c r="E54" s="125">
        <v>34800.5</v>
      </c>
      <c r="F54" s="125">
        <v>7308.1</v>
      </c>
    </row>
    <row r="55" spans="1:6" x14ac:dyDescent="0.3">
      <c r="A55" s="171" t="s">
        <v>576</v>
      </c>
      <c r="B55" s="105" t="s">
        <v>343</v>
      </c>
      <c r="C55" s="106" t="s">
        <v>515</v>
      </c>
      <c r="D55" s="172"/>
      <c r="E55" s="124">
        <v>94032</v>
      </c>
      <c r="F55" s="124">
        <v>19746.72</v>
      </c>
    </row>
    <row r="56" spans="1:6" x14ac:dyDescent="0.3">
      <c r="A56" s="169" t="s">
        <v>577</v>
      </c>
      <c r="B56" s="107" t="s">
        <v>349</v>
      </c>
      <c r="C56" s="108" t="s">
        <v>515</v>
      </c>
      <c r="D56" s="173"/>
      <c r="E56" s="125">
        <v>63465</v>
      </c>
      <c r="F56" s="125">
        <v>13327.65</v>
      </c>
    </row>
    <row r="57" spans="1:6" x14ac:dyDescent="0.3">
      <c r="A57" s="171" t="s">
        <v>578</v>
      </c>
      <c r="B57" s="105" t="s">
        <v>355</v>
      </c>
      <c r="C57" s="106" t="s">
        <v>186</v>
      </c>
      <c r="D57" s="172"/>
      <c r="E57" s="124">
        <v>3940.98</v>
      </c>
      <c r="F57" s="124">
        <v>827.61</v>
      </c>
    </row>
    <row r="58" spans="1:6" x14ac:dyDescent="0.3">
      <c r="A58" s="169" t="s">
        <v>579</v>
      </c>
      <c r="B58" s="107" t="s">
        <v>357</v>
      </c>
      <c r="C58" s="108" t="s">
        <v>37</v>
      </c>
      <c r="D58" s="173"/>
      <c r="E58" s="125">
        <v>43200</v>
      </c>
      <c r="F58" s="125">
        <v>9072</v>
      </c>
    </row>
    <row r="59" spans="1:6" x14ac:dyDescent="0.3">
      <c r="A59" s="171" t="s">
        <v>580</v>
      </c>
      <c r="B59" s="105" t="s">
        <v>364</v>
      </c>
      <c r="C59" s="106" t="s">
        <v>37</v>
      </c>
      <c r="D59" s="182"/>
      <c r="E59" s="124">
        <v>15836.8</v>
      </c>
      <c r="F59" s="124">
        <v>1583.68</v>
      </c>
    </row>
    <row r="60" spans="1:6" x14ac:dyDescent="0.3">
      <c r="A60" s="183" t="s">
        <v>581</v>
      </c>
      <c r="B60" s="107" t="s">
        <v>370</v>
      </c>
      <c r="C60" s="108" t="s">
        <v>65</v>
      </c>
      <c r="D60" s="173"/>
      <c r="E60" s="125">
        <v>17500</v>
      </c>
      <c r="F60" s="125">
        <v>3675</v>
      </c>
    </row>
    <row r="61" spans="1:6" x14ac:dyDescent="0.3">
      <c r="A61" s="171" t="s">
        <v>582</v>
      </c>
      <c r="B61" s="105" t="s">
        <v>377</v>
      </c>
      <c r="C61" s="106" t="s">
        <v>37</v>
      </c>
      <c r="D61" s="172"/>
      <c r="E61" s="124">
        <v>31000</v>
      </c>
      <c r="F61" s="124">
        <v>6510</v>
      </c>
    </row>
    <row r="62" spans="1:6" x14ac:dyDescent="0.3">
      <c r="A62" s="176" t="s">
        <v>583</v>
      </c>
      <c r="B62" s="107" t="s">
        <v>383</v>
      </c>
      <c r="C62" s="108" t="s">
        <v>37</v>
      </c>
      <c r="D62" s="173"/>
      <c r="E62" s="125">
        <v>15200</v>
      </c>
      <c r="F62" s="125">
        <v>3192</v>
      </c>
    </row>
    <row r="63" spans="1:6" x14ac:dyDescent="0.3">
      <c r="A63" s="171" t="s">
        <v>584</v>
      </c>
      <c r="B63" s="105" t="s">
        <v>385</v>
      </c>
      <c r="C63" s="106" t="s">
        <v>37</v>
      </c>
      <c r="D63" s="172"/>
      <c r="E63" s="124">
        <v>68076.070000000007</v>
      </c>
      <c r="F63" s="124">
        <v>14295.97</v>
      </c>
    </row>
    <row r="64" spans="1:6" x14ac:dyDescent="0.3">
      <c r="A64" s="184" t="s">
        <v>585</v>
      </c>
      <c r="B64" s="107" t="s">
        <v>392</v>
      </c>
      <c r="C64" s="167" t="s">
        <v>522</v>
      </c>
      <c r="D64" s="173"/>
      <c r="E64" s="125">
        <v>5200</v>
      </c>
      <c r="F64" s="125">
        <v>1092</v>
      </c>
    </row>
    <row r="65" spans="1:6" x14ac:dyDescent="0.3">
      <c r="A65" s="169" t="s">
        <v>586</v>
      </c>
      <c r="B65" s="185" t="s">
        <v>399</v>
      </c>
      <c r="C65" s="167" t="s">
        <v>522</v>
      </c>
      <c r="D65" s="180"/>
      <c r="E65" s="186">
        <v>41157.03</v>
      </c>
      <c r="F65" s="186">
        <v>8642.98</v>
      </c>
    </row>
    <row r="66" spans="1:6" x14ac:dyDescent="0.3">
      <c r="A66" s="171" t="s">
        <v>587</v>
      </c>
      <c r="B66" s="107" t="s">
        <v>406</v>
      </c>
      <c r="C66" s="108" t="s">
        <v>37</v>
      </c>
      <c r="D66" s="179"/>
      <c r="E66" s="125">
        <v>78734.399999999994</v>
      </c>
      <c r="F66" s="125">
        <v>16534.22</v>
      </c>
    </row>
    <row r="67" spans="1:6" x14ac:dyDescent="0.3">
      <c r="A67" s="176" t="s">
        <v>588</v>
      </c>
      <c r="B67" s="187" t="s">
        <v>412</v>
      </c>
      <c r="C67" s="167" t="s">
        <v>522</v>
      </c>
      <c r="D67" s="172"/>
      <c r="E67" s="188">
        <v>12920.32</v>
      </c>
      <c r="F67" s="188">
        <v>2713.27</v>
      </c>
    </row>
    <row r="68" spans="1:6" x14ac:dyDescent="0.3">
      <c r="A68" s="171" t="s">
        <v>589</v>
      </c>
      <c r="B68" s="138" t="s">
        <v>419</v>
      </c>
      <c r="C68" s="108" t="s">
        <v>186</v>
      </c>
      <c r="D68" s="179"/>
      <c r="E68" s="189">
        <v>199385.83</v>
      </c>
      <c r="F68" s="189">
        <v>19938.580000000002</v>
      </c>
    </row>
    <row r="69" spans="1:6" x14ac:dyDescent="0.3">
      <c r="A69" s="169" t="s">
        <v>590</v>
      </c>
      <c r="B69" s="187" t="s">
        <v>426</v>
      </c>
      <c r="C69" s="167" t="s">
        <v>522</v>
      </c>
      <c r="D69" s="172"/>
      <c r="E69" s="188">
        <v>5611.45</v>
      </c>
      <c r="F69" s="188">
        <v>1178.4000000000001</v>
      </c>
    </row>
    <row r="70" spans="1:6" x14ac:dyDescent="0.3">
      <c r="A70" s="171" t="s">
        <v>591</v>
      </c>
      <c r="B70" s="138" t="s">
        <v>433</v>
      </c>
      <c r="C70" s="108" t="s">
        <v>522</v>
      </c>
      <c r="D70" s="173"/>
      <c r="E70" s="189">
        <v>4917.3599999999997</v>
      </c>
      <c r="F70" s="189">
        <v>1032.6400000000001</v>
      </c>
    </row>
    <row r="71" spans="1:6" x14ac:dyDescent="0.3">
      <c r="A71" s="169" t="s">
        <v>592</v>
      </c>
      <c r="B71" s="187" t="s">
        <v>441</v>
      </c>
      <c r="C71" s="106" t="s">
        <v>186</v>
      </c>
      <c r="D71" s="172"/>
      <c r="E71" s="188">
        <v>442400</v>
      </c>
      <c r="F71" s="188">
        <v>92904</v>
      </c>
    </row>
    <row r="72" spans="1:6" x14ac:dyDescent="0.3">
      <c r="A72" s="171" t="s">
        <v>593</v>
      </c>
      <c r="B72" s="107" t="s">
        <v>448</v>
      </c>
      <c r="C72" s="108" t="s">
        <v>37</v>
      </c>
      <c r="D72" s="179"/>
      <c r="E72" s="189">
        <v>9133.2000000000007</v>
      </c>
      <c r="F72" s="189">
        <v>1917.97</v>
      </c>
    </row>
    <row r="73" spans="1:6" x14ac:dyDescent="0.3">
      <c r="A73" s="169" t="s">
        <v>594</v>
      </c>
      <c r="B73" s="105" t="s">
        <v>455</v>
      </c>
      <c r="C73" s="190" t="s">
        <v>37</v>
      </c>
      <c r="D73" s="180"/>
      <c r="E73" s="188">
        <v>3655</v>
      </c>
      <c r="F73" s="188">
        <v>767.55</v>
      </c>
    </row>
    <row r="74" spans="1:6" x14ac:dyDescent="0.3">
      <c r="A74" s="171" t="s">
        <v>595</v>
      </c>
      <c r="B74" s="138" t="s">
        <v>458</v>
      </c>
      <c r="C74" s="191" t="s">
        <v>37</v>
      </c>
      <c r="D74" s="173"/>
      <c r="E74" s="189">
        <v>12925.15</v>
      </c>
      <c r="F74" s="189">
        <v>2714.28</v>
      </c>
    </row>
    <row r="75" spans="1:6" x14ac:dyDescent="0.3">
      <c r="A75" s="169" t="s">
        <v>596</v>
      </c>
      <c r="B75" s="187" t="s">
        <v>461</v>
      </c>
      <c r="C75" s="167" t="s">
        <v>522</v>
      </c>
      <c r="D75" s="172"/>
      <c r="E75" s="188">
        <v>4757.95</v>
      </c>
      <c r="F75" s="188">
        <v>999.17</v>
      </c>
    </row>
    <row r="76" spans="1:6" x14ac:dyDescent="0.3">
      <c r="A76" s="192" t="s">
        <v>597</v>
      </c>
      <c r="B76" s="107" t="s">
        <v>468</v>
      </c>
      <c r="C76" s="108" t="s">
        <v>37</v>
      </c>
      <c r="D76" s="173"/>
      <c r="E76" s="189">
        <v>14712</v>
      </c>
      <c r="F76" s="189">
        <v>3089.52</v>
      </c>
    </row>
    <row r="77" spans="1:6" x14ac:dyDescent="0.3">
      <c r="B77" s="187" t="s">
        <v>475</v>
      </c>
      <c r="C77" s="190" t="s">
        <v>186</v>
      </c>
      <c r="D77" s="172"/>
      <c r="E77" s="188">
        <v>1398984.32</v>
      </c>
      <c r="F77" s="188">
        <v>55959.38</v>
      </c>
    </row>
    <row r="78" spans="1:6" x14ac:dyDescent="0.3">
      <c r="B78" s="107" t="s">
        <v>483</v>
      </c>
      <c r="C78" s="108" t="s">
        <v>515</v>
      </c>
      <c r="D78" s="173"/>
      <c r="E78" s="189">
        <v>161210.23999999999</v>
      </c>
      <c r="F78" s="189">
        <v>33854.15</v>
      </c>
    </row>
    <row r="79" spans="1:6" x14ac:dyDescent="0.3">
      <c r="B79" s="187" t="s">
        <v>488</v>
      </c>
      <c r="C79" s="190" t="s">
        <v>515</v>
      </c>
      <c r="D79" s="172"/>
      <c r="E79" s="188">
        <v>76427</v>
      </c>
      <c r="F79" s="188">
        <v>16049.67</v>
      </c>
    </row>
    <row r="80" spans="1:6" x14ac:dyDescent="0.3">
      <c r="B80" s="138" t="s">
        <v>492</v>
      </c>
      <c r="C80" s="108" t="s">
        <v>186</v>
      </c>
      <c r="D80" s="173"/>
      <c r="E80" s="193">
        <v>290880.21000000002</v>
      </c>
      <c r="F80" s="193">
        <v>61084.85</v>
      </c>
    </row>
    <row r="81" spans="2:6" x14ac:dyDescent="0.3">
      <c r="B81" s="194" t="s">
        <v>499</v>
      </c>
      <c r="C81" s="195" t="s">
        <v>186</v>
      </c>
      <c r="D81" s="172"/>
      <c r="E81" s="196">
        <v>52092882.549999997</v>
      </c>
      <c r="F81" s="196">
        <v>8933929.3699999992</v>
      </c>
    </row>
    <row r="82" spans="2:6" x14ac:dyDescent="0.3">
      <c r="B82" s="197"/>
      <c r="C82" s="173"/>
      <c r="D82" s="173"/>
      <c r="E82" s="198"/>
      <c r="F82" s="198"/>
    </row>
    <row r="83" spans="2:6" x14ac:dyDescent="0.3">
      <c r="B83" s="199"/>
      <c r="C83" s="172"/>
      <c r="D83" s="172"/>
      <c r="E83" s="200"/>
      <c r="F83" s="200"/>
    </row>
    <row r="84" spans="2:6" x14ac:dyDescent="0.3">
      <c r="B84" s="197"/>
      <c r="C84" s="173"/>
      <c r="D84" s="173"/>
      <c r="E84" s="198"/>
      <c r="F84" s="198"/>
    </row>
    <row r="85" spans="2:6" x14ac:dyDescent="0.3">
      <c r="B85" s="199"/>
      <c r="C85" s="172"/>
      <c r="D85" s="172"/>
      <c r="E85" s="200"/>
      <c r="F85" s="200"/>
    </row>
    <row r="86" spans="2:6" x14ac:dyDescent="0.3">
      <c r="B86" s="197"/>
      <c r="C86" s="173"/>
      <c r="D86" s="173"/>
      <c r="E86" s="198"/>
      <c r="F86" s="198"/>
    </row>
    <row r="87" spans="2:6" x14ac:dyDescent="0.3">
      <c r="B87" s="199"/>
      <c r="C87" s="172"/>
      <c r="D87" s="172"/>
      <c r="E87" s="200"/>
      <c r="F87" s="200"/>
    </row>
    <row r="88" spans="2:6" x14ac:dyDescent="0.3">
      <c r="B88" s="197"/>
      <c r="C88" s="173"/>
      <c r="D88" s="173"/>
      <c r="E88" s="198"/>
      <c r="F88" s="198"/>
    </row>
    <row r="89" spans="2:6" x14ac:dyDescent="0.3">
      <c r="B89" s="199"/>
      <c r="C89" s="172"/>
      <c r="D89" s="172"/>
      <c r="E89" s="200"/>
      <c r="F89" s="200"/>
    </row>
    <row r="90" spans="2:6" x14ac:dyDescent="0.3">
      <c r="B90" s="201"/>
      <c r="C90" s="202"/>
      <c r="D90" s="202"/>
      <c r="E90" s="203"/>
      <c r="F90" s="203"/>
    </row>
    <row r="91" spans="2:6" x14ac:dyDescent="0.3">
      <c r="B91" s="204"/>
      <c r="C91" s="172"/>
      <c r="D91" s="182"/>
      <c r="E91" s="205"/>
      <c r="F91" s="205"/>
    </row>
    <row r="92" spans="2:6" x14ac:dyDescent="0.3">
      <c r="B92" s="206"/>
      <c r="C92" s="207"/>
      <c r="D92" s="208"/>
      <c r="E92" s="209"/>
      <c r="F92" s="209"/>
    </row>
    <row r="93" spans="2:6" x14ac:dyDescent="0.3">
      <c r="B93" s="210"/>
      <c r="C93" s="172"/>
      <c r="E93" s="211"/>
      <c r="F93" s="211"/>
    </row>
  </sheetData>
  <sheetProtection password="9E83" sheet="1" objects="1" scenarios="1"/>
  <dataValidations count="2">
    <dataValidation showInputMessage="1" showErrorMessage="1" sqref="G9 C8:C9 C23:C25 C31 C50 C64:C65 C67 C69 C75 G5"/>
    <dataValidation type="list" showInputMessage="1" showErrorMessage="1" sqref="C82:C93">
      <formula1>Procedimiento2012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Contratos</vt:lpstr>
      <vt:lpstr>Licitadores</vt:lpstr>
      <vt:lpstr>procedimiento</vt:lpstr>
      <vt:lpstr>Modificaciones</vt:lpstr>
      <vt:lpstr>Hoja5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Álvarez González</dc:creator>
  <cp:lastModifiedBy>Pedro Álvarez González</cp:lastModifiedBy>
  <dcterms:created xsi:type="dcterms:W3CDTF">2024-02-02T10:52:51Z</dcterms:created>
  <dcterms:modified xsi:type="dcterms:W3CDTF">2024-02-05T06:58:00Z</dcterms:modified>
</cp:coreProperties>
</file>